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540" windowWidth="15480" windowHeight="11295"/>
  </bookViews>
  <sheets>
    <sheet name="Лист6 (2)" sheetId="1" r:id="rId1"/>
  </sheets>
  <definedNames>
    <definedName name="_xlnm.Print_Area" localSheetId="0">'Лист6 (2)'!$A$1:$X$146</definedName>
  </definedNames>
  <calcPr calcId="145621"/>
</workbook>
</file>

<file path=xl/calcChain.xml><?xml version="1.0" encoding="utf-8"?>
<calcChain xmlns="http://schemas.openxmlformats.org/spreadsheetml/2006/main">
  <c r="W17" i="1" l="1"/>
  <c r="W109" i="1" l="1"/>
  <c r="R137" i="1"/>
  <c r="S137" i="1" s="1"/>
  <c r="T137" i="1" s="1"/>
  <c r="U137" i="1" s="1"/>
  <c r="R135" i="1"/>
  <c r="S135" i="1" s="1"/>
  <c r="T135" i="1" s="1"/>
  <c r="U135" i="1" s="1"/>
  <c r="W137" i="1" l="1"/>
  <c r="V137" i="1"/>
  <c r="V135" i="1"/>
  <c r="W135" i="1"/>
  <c r="Q134" i="1"/>
  <c r="R134" i="1"/>
  <c r="W82" i="1" l="1"/>
  <c r="W81" i="1"/>
  <c r="W80" i="1"/>
  <c r="W78" i="1"/>
  <c r="W77" i="1"/>
  <c r="W76" i="1"/>
  <c r="W74" i="1"/>
  <c r="W72" i="1"/>
  <c r="W70" i="1"/>
  <c r="W68" i="1"/>
  <c r="W67" i="1"/>
  <c r="W66" i="1"/>
  <c r="Q45" i="1"/>
  <c r="Q107" i="1" l="1"/>
  <c r="Q106" i="1" s="1"/>
  <c r="R139" i="1" l="1"/>
  <c r="S139" i="1" s="1"/>
  <c r="T139" i="1" s="1"/>
  <c r="U139" i="1" s="1"/>
  <c r="V139" i="1" s="1"/>
  <c r="R141" i="1"/>
  <c r="S141" i="1" l="1"/>
  <c r="T141" i="1" s="1"/>
  <c r="U141" i="1" s="1"/>
  <c r="V141" i="1" s="1"/>
  <c r="W139" i="1"/>
  <c r="W141" i="1" l="1"/>
  <c r="V101" i="1"/>
  <c r="V99" i="1"/>
  <c r="T118" i="1" l="1"/>
  <c r="U118" i="1" s="1"/>
  <c r="V118" i="1" s="1"/>
  <c r="S130" i="1" l="1"/>
  <c r="T130" i="1" s="1"/>
  <c r="U130" i="1" s="1"/>
  <c r="V130" i="1" s="1"/>
  <c r="T129" i="1"/>
  <c r="U129" i="1" s="1"/>
  <c r="V129" i="1" s="1"/>
  <c r="S136" i="1"/>
  <c r="S134" i="1" s="1"/>
  <c r="U124" i="1"/>
  <c r="V124" i="1" s="1"/>
  <c r="U122" i="1"/>
  <c r="V122" i="1" s="1"/>
  <c r="T112" i="1"/>
  <c r="U110" i="1"/>
  <c r="T110" i="1"/>
  <c r="V110" i="1" l="1"/>
  <c r="T136" i="1"/>
  <c r="T134" i="1" s="1"/>
  <c r="W129" i="1"/>
  <c r="T102" i="1"/>
  <c r="V25" i="1"/>
  <c r="U25" i="1"/>
  <c r="T25" i="1"/>
  <c r="S25" i="1"/>
  <c r="R25" i="1"/>
  <c r="Q25" i="1"/>
  <c r="W39" i="1"/>
  <c r="W38" i="1"/>
  <c r="W40" i="1"/>
  <c r="W37" i="1"/>
  <c r="V84" i="1"/>
  <c r="V83" i="1" s="1"/>
  <c r="U84" i="1"/>
  <c r="U83" i="1" s="1"/>
  <c r="T84" i="1"/>
  <c r="T83" i="1" s="1"/>
  <c r="S84" i="1"/>
  <c r="R84" i="1"/>
  <c r="R83" i="1" s="1"/>
  <c r="Q84" i="1"/>
  <c r="W101" i="1"/>
  <c r="V102" i="1"/>
  <c r="U102" i="1"/>
  <c r="S102" i="1"/>
  <c r="R102" i="1"/>
  <c r="Q87" i="1"/>
  <c r="S83" i="1" l="1"/>
  <c r="Q83" i="1"/>
  <c r="Y84" i="1"/>
  <c r="U136" i="1"/>
  <c r="U134" i="1" s="1"/>
  <c r="W25" i="1"/>
  <c r="W102" i="1"/>
  <c r="V136" i="1" l="1"/>
  <c r="V134" i="1" s="1"/>
  <c r="W134" i="1" s="1"/>
  <c r="T120" i="1"/>
  <c r="R116" i="1"/>
  <c r="R107" i="1" s="1"/>
  <c r="R106" i="1" s="1"/>
  <c r="U112" i="1"/>
  <c r="W136" i="1" l="1"/>
  <c r="U120" i="1"/>
  <c r="V120" i="1" s="1"/>
  <c r="V112" i="1"/>
  <c r="S116" i="1"/>
  <c r="S107" i="1" s="1"/>
  <c r="T55" i="1"/>
  <c r="U55" i="1" s="1"/>
  <c r="V55" i="1" s="1"/>
  <c r="Y86" i="1" l="1"/>
  <c r="S106" i="1"/>
  <c r="T116" i="1"/>
  <c r="T107" i="1" s="1"/>
  <c r="T106" i="1" s="1"/>
  <c r="Q26" i="1"/>
  <c r="V105" i="1"/>
  <c r="U105" i="1"/>
  <c r="T105" i="1"/>
  <c r="S105" i="1"/>
  <c r="R105" i="1"/>
  <c r="W36" i="1"/>
  <c r="W34" i="1"/>
  <c r="W32" i="1"/>
  <c r="W65" i="1"/>
  <c r="W64" i="1"/>
  <c r="R63" i="1"/>
  <c r="S63" i="1" s="1"/>
  <c r="T63" i="1" s="1"/>
  <c r="U63" i="1" s="1"/>
  <c r="W61" i="1"/>
  <c r="T54" i="1"/>
  <c r="U54" i="1" s="1"/>
  <c r="T53" i="1"/>
  <c r="T57" i="1" s="1"/>
  <c r="T59" i="1" s="1"/>
  <c r="T52" i="1"/>
  <c r="U52" i="1" s="1"/>
  <c r="V52" i="1" s="1"/>
  <c r="T50" i="1"/>
  <c r="U50" i="1" s="1"/>
  <c r="V50" i="1" s="1"/>
  <c r="T49" i="1"/>
  <c r="U49" i="1" s="1"/>
  <c r="V49" i="1" s="1"/>
  <c r="T48" i="1"/>
  <c r="U48" i="1" s="1"/>
  <c r="V48" i="1" s="1"/>
  <c r="V45" i="1"/>
  <c r="U45" i="1"/>
  <c r="W55" i="1"/>
  <c r="W51" i="1"/>
  <c r="W30" i="1"/>
  <c r="S57" i="1"/>
  <c r="S59" i="1" s="1"/>
  <c r="R57" i="1"/>
  <c r="R59" i="1" s="1"/>
  <c r="Q57" i="1"/>
  <c r="Q59" i="1" s="1"/>
  <c r="V92" i="1"/>
  <c r="V94" i="1" s="1"/>
  <c r="U92" i="1"/>
  <c r="U94" i="1" s="1"/>
  <c r="T92" i="1"/>
  <c r="T94" i="1" s="1"/>
  <c r="S92" i="1"/>
  <c r="S94" i="1" s="1"/>
  <c r="R92" i="1"/>
  <c r="R94" i="1" s="1"/>
  <c r="Q92" i="1"/>
  <c r="Q94" i="1" s="1"/>
  <c r="U116" i="1" l="1"/>
  <c r="U107" i="1" s="1"/>
  <c r="U106" i="1" s="1"/>
  <c r="W63" i="1"/>
  <c r="U53" i="1"/>
  <c r="V54" i="1"/>
  <c r="V46" i="1" s="1"/>
  <c r="U46" i="1"/>
  <c r="T46" i="1"/>
  <c r="W128" i="1"/>
  <c r="W125" i="1"/>
  <c r="W124" i="1"/>
  <c r="W123" i="1"/>
  <c r="W122" i="1"/>
  <c r="R121" i="1"/>
  <c r="R119" i="1"/>
  <c r="S119" i="1" s="1"/>
  <c r="T119" i="1" s="1"/>
  <c r="U119" i="1" s="1"/>
  <c r="V119" i="1" s="1"/>
  <c r="W119" i="1" s="1"/>
  <c r="W117" i="1"/>
  <c r="Q115" i="1"/>
  <c r="W115" i="1" s="1"/>
  <c r="W114" i="1"/>
  <c r="W113" i="1"/>
  <c r="R111" i="1"/>
  <c r="S111" i="1" s="1"/>
  <c r="T111" i="1" s="1"/>
  <c r="U111" i="1" s="1"/>
  <c r="V111" i="1" s="1"/>
  <c r="W111" i="1" s="1"/>
  <c r="W105" i="1"/>
  <c r="W103" i="1"/>
  <c r="W99" i="1"/>
  <c r="W94" i="1"/>
  <c r="W92" i="1"/>
  <c r="W90" i="1"/>
  <c r="W89" i="1"/>
  <c r="W86" i="1"/>
  <c r="W85" i="1"/>
  <c r="W98" i="1"/>
  <c r="R96" i="1"/>
  <c r="W52" i="1"/>
  <c r="W50" i="1"/>
  <c r="W49" i="1"/>
  <c r="W48" i="1"/>
  <c r="S46" i="1"/>
  <c r="R46" i="1"/>
  <c r="Q46" i="1"/>
  <c r="W47" i="1"/>
  <c r="S45" i="1"/>
  <c r="R45" i="1"/>
  <c r="Q24" i="1"/>
  <c r="Q14" i="1" s="1"/>
  <c r="W29" i="1"/>
  <c r="W28" i="1"/>
  <c r="W27" i="1"/>
  <c r="W43" i="1"/>
  <c r="W42" i="1"/>
  <c r="W41" i="1"/>
  <c r="W26" i="1"/>
  <c r="T24" i="1"/>
  <c r="T14" i="1" s="1"/>
  <c r="W22" i="1"/>
  <c r="W20" i="1"/>
  <c r="W16" i="1"/>
  <c r="V116" i="1" l="1"/>
  <c r="V107" i="1" s="1"/>
  <c r="V106" i="1" s="1"/>
  <c r="S96" i="1"/>
  <c r="S87" i="1" s="1"/>
  <c r="R87" i="1"/>
  <c r="W54" i="1"/>
  <c r="W45" i="1"/>
  <c r="V53" i="1"/>
  <c r="U57" i="1"/>
  <c r="S24" i="1"/>
  <c r="S14" i="1" s="1"/>
  <c r="U24" i="1"/>
  <c r="U14" i="1" s="1"/>
  <c r="W84" i="1"/>
  <c r="R24" i="1"/>
  <c r="R14" i="1" s="1"/>
  <c r="V24" i="1"/>
  <c r="V14" i="1" s="1"/>
  <c r="W46" i="1"/>
  <c r="W83" i="1"/>
  <c r="W112" i="1"/>
  <c r="S121" i="1"/>
  <c r="W110" i="1"/>
  <c r="W116" i="1" l="1"/>
  <c r="Y85" i="1"/>
  <c r="T96" i="1"/>
  <c r="U96" i="1" s="1"/>
  <c r="T121" i="1"/>
  <c r="U59" i="1"/>
  <c r="V57" i="1"/>
  <c r="V59" i="1" s="1"/>
  <c r="W53" i="1"/>
  <c r="W24" i="1"/>
  <c r="W118" i="1"/>
  <c r="T87" i="1" l="1"/>
  <c r="V96" i="1"/>
  <c r="U87" i="1"/>
  <c r="W59" i="1"/>
  <c r="W57" i="1"/>
  <c r="V121" i="1"/>
  <c r="V87" i="1" l="1"/>
  <c r="W87" i="1" s="1"/>
  <c r="W96" i="1"/>
  <c r="U121" i="1"/>
  <c r="W121" i="1" s="1"/>
  <c r="W120" i="1"/>
  <c r="W14" i="1" l="1"/>
  <c r="W106" i="1"/>
  <c r="W107" i="1"/>
</calcChain>
</file>

<file path=xl/sharedStrings.xml><?xml version="1.0" encoding="utf-8"?>
<sst xmlns="http://schemas.openxmlformats.org/spreadsheetml/2006/main" count="335" uniqueCount="173">
  <si>
    <t>Характеристика   муниципальной   программы  города Твери</t>
  </si>
  <si>
    <t>(наименование муниципальной  программы)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</si>
  <si>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</si>
  <si>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</si>
  <si>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</si>
  <si>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 xml:space="preserve">Коды бюджетной классификации </t>
  </si>
  <si>
    <t>Наименование показателя</t>
  </si>
  <si>
    <t>Единица измерения</t>
  </si>
  <si>
    <t>Годы</t>
  </si>
  <si>
    <t>Целевое (суммарное) значение показателя</t>
  </si>
  <si>
    <t>код соисполнителя программы</t>
  </si>
  <si>
    <t>раздел</t>
  </si>
  <si>
    <t>подраздел</t>
  </si>
  <si>
    <t>классификация целевой статьи расхода бюджета</t>
  </si>
  <si>
    <t>значение</t>
  </si>
  <si>
    <t>год  достижения</t>
  </si>
  <si>
    <t>тыс.руб.</t>
  </si>
  <si>
    <t>человек</t>
  </si>
  <si>
    <t>%</t>
  </si>
  <si>
    <t>лет</t>
  </si>
  <si>
    <t>тыс. кв.м</t>
  </si>
  <si>
    <t>Подпрограмма  1  
"Обеспечение населения доступным и комфортным жильем"</t>
  </si>
  <si>
    <t>тыс. руб.</t>
  </si>
  <si>
    <t>семей / человек</t>
  </si>
  <si>
    <t>единиц</t>
  </si>
  <si>
    <t>да-1, нет-0</t>
  </si>
  <si>
    <t>кв.м.</t>
  </si>
  <si>
    <t>Подпрограмма 2
 "Ликвидация аварийного жилья"</t>
  </si>
  <si>
    <t>ед.</t>
  </si>
  <si>
    <t>х</t>
  </si>
  <si>
    <t>да-1
нет-0</t>
  </si>
  <si>
    <r>
      <t>Показатель 1
"</t>
    </r>
    <r>
      <rPr>
        <sz val="11"/>
        <rFont val="Times New Roman"/>
        <family val="1"/>
        <charset val="204"/>
      </rPr>
      <t>Количество жителей Твери, улучшивших жилищные условия"</t>
    </r>
  </si>
  <si>
    <r>
      <t xml:space="preserve">Показатель 4
</t>
    </r>
    <r>
      <rPr>
        <sz val="11"/>
        <rFont val="Times New Roman"/>
        <family val="1"/>
        <charset val="204"/>
      </rPr>
      <t>"Коэффициент доступности жилья для населения"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</si>
  <si>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>«Количество изданных постановлений»</t>
    </r>
  </si>
  <si>
    <r>
      <t xml:space="preserve">Показатель 1
</t>
    </r>
    <r>
      <rPr>
        <sz val="11"/>
        <rFont val="Times New Roman"/>
        <family val="1"/>
        <charset val="204"/>
      </rPr>
      <t>"Доля муниципального жилищного фонда"</t>
    </r>
  </si>
  <si>
    <r>
      <t xml:space="preserve">Показатель2                                                                    </t>
    </r>
    <r>
      <rPr>
        <sz val="11"/>
        <rFont val="Times New Roman"/>
        <family val="1"/>
        <charset val="204"/>
      </rPr>
      <t>"Количество жилых домов, находящихся в муниципальной собственности и  не включенных в региональную программу по проведению капитального ремонта общего имущества многоквартирных домов на территории Тверской области"</t>
    </r>
  </si>
  <si>
    <r>
      <rPr>
        <b/>
        <sz val="11"/>
        <rFont val="Times New Roman"/>
        <family val="1"/>
        <charset val="204"/>
      </rPr>
      <t xml:space="preserve">Мероприятие  1.01                                                                       </t>
    </r>
    <r>
      <rPr>
        <sz val="11"/>
        <rFont val="Times New Roman"/>
        <family val="1"/>
        <charset val="204"/>
      </rPr>
      <t>"Возмещение взносов на капитальный ремонт в доле муниципального собственника"</t>
    </r>
  </si>
  <si>
    <r>
      <rPr>
        <b/>
        <sz val="11"/>
        <rFont val="Times New Roman"/>
        <family val="1"/>
        <charset val="204"/>
      </rPr>
      <t xml:space="preserve">Мероприятие  1.02 </t>
    </r>
    <r>
      <rPr>
        <sz val="11"/>
        <rFont val="Times New Roman"/>
        <family val="1"/>
        <charset val="204"/>
      </rPr>
      <t>"Содержание муниципального жилищного фонда"</t>
    </r>
  </si>
  <si>
    <r>
      <t xml:space="preserve">Показатель 1
 </t>
    </r>
    <r>
      <rPr>
        <sz val="11"/>
        <rFont val="Times New Roman"/>
        <family val="1"/>
        <charset val="204"/>
      </rPr>
      <t>"Количество отремонтированных жилых помещений, находящихся в муниципальной собственности"</t>
    </r>
  </si>
  <si>
    <r>
      <t xml:space="preserve">Показатель 2
 </t>
    </r>
    <r>
      <rPr>
        <sz val="11"/>
        <rFont val="Times New Roman"/>
        <family val="1"/>
        <charset val="204"/>
      </rPr>
      <t>"Количество замененных газовых плит в жилых помещениях находящихся в муниципальной собственности"</t>
    </r>
  </si>
  <si>
    <r>
      <t xml:space="preserve">Показатель 3
 </t>
    </r>
    <r>
      <rPr>
        <sz val="11"/>
        <rFont val="Times New Roman"/>
        <family val="1"/>
        <charset val="204"/>
      </rPr>
      <t>"Количество замененных приборов учета коммунальных ресурсов в жилых помещениях находящихся в муниципальной собственности"</t>
    </r>
  </si>
  <si>
    <r>
      <t xml:space="preserve">Показатель 1
 </t>
    </r>
    <r>
      <rPr>
        <sz val="11"/>
        <rFont val="Times New Roman"/>
        <family val="1"/>
        <charset val="204"/>
      </rPr>
      <t>"Количество проведенных технических обследований многоквартирных жилых домов "</t>
    </r>
  </si>
  <si>
    <r>
      <t xml:space="preserve">Показатель 1
 </t>
    </r>
    <r>
      <rPr>
        <sz val="11"/>
        <rFont val="Times New Roman"/>
        <family val="1"/>
        <charset val="204"/>
      </rPr>
      <t>"Количество многоквартирных жилых домов на которых проведены работы капитального характера по ликвидации аварий и (или) устранению аварийных ситуаций"</t>
    </r>
  </si>
  <si>
    <r>
      <rPr>
        <b/>
        <sz val="11"/>
        <rFont val="Times New Roman"/>
        <family val="1"/>
        <charset val="204"/>
      </rPr>
      <t xml:space="preserve">Мероприятие  1.06 
</t>
    </r>
    <r>
      <rPr>
        <sz val="11"/>
        <rFont val="Times New Roman"/>
        <family val="1"/>
        <charset val="204"/>
      </rPr>
      <t xml:space="preserve"> "Капитальный ремонт жилых домов, находящихся в муниципальной собственности и  не включенных в региональную программу по проведению капитального ремонта общего имущества многоквартирных домов на территории Тверской области" </t>
    </r>
  </si>
  <si>
    <r>
      <t xml:space="preserve">Показатель 1 
 </t>
    </r>
    <r>
      <rPr>
        <sz val="11"/>
        <rFont val="Times New Roman"/>
        <family val="1"/>
        <charset val="204"/>
      </rPr>
      <t>"Наличие утвержденного краткосрочного муниципального плана реализации региональной программы по проведению капитального ремонта общего имущества в многоквартирных домах"</t>
    </r>
  </si>
  <si>
    <r>
      <rPr>
        <b/>
        <sz val="11"/>
        <rFont val="Times New Roman"/>
        <family val="1"/>
        <charset val="204"/>
      </rPr>
      <t xml:space="preserve">Показатель 1
 </t>
    </r>
    <r>
      <rPr>
        <sz val="11"/>
        <rFont val="Times New Roman"/>
        <family val="1"/>
        <charset val="204"/>
      </rPr>
      <t>«Количество протоколов заседаний жилищной комиссии»</t>
    </r>
  </si>
  <si>
    <r>
      <t xml:space="preserve">Показатель 2
</t>
    </r>
    <r>
      <rPr>
        <sz val="11"/>
        <rFont val="Times New Roman"/>
        <family val="1"/>
        <charset val="204"/>
      </rPr>
      <t>"Обеспеченность населения жильём"</t>
    </r>
  </si>
  <si>
    <r>
      <t xml:space="preserve">Показатель 3
</t>
    </r>
    <r>
      <rPr>
        <sz val="11"/>
        <rFont val="Times New Roman"/>
        <family val="1"/>
        <charset val="204"/>
      </rPr>
      <t>"Доля ветхого и аварийного жилья в жилищном фонде города Твери"</t>
    </r>
  </si>
  <si>
    <r>
      <t xml:space="preserve">Показатель 1
</t>
    </r>
    <r>
      <rPr>
        <sz val="11"/>
        <rFont val="Times New Roman"/>
        <family val="1"/>
        <charset val="204"/>
      </rPr>
      <t>"Доля многоквартирных домов, в которых проведен капитальный ремонт общего имущества в многоквартирных домах, от всех многоквартирных домов, расположенных на территории города Твери"</t>
    </r>
  </si>
  <si>
    <r>
      <t xml:space="preserve">Показатель 2
</t>
    </r>
    <r>
      <rPr>
        <sz val="11"/>
        <rFont val="Times New Roman"/>
        <family val="1"/>
        <charset val="204"/>
      </rPr>
      <t>"Доля многоквартирных домов,  в которых собственники помещений выбрали и реализуют один из способов управления многоквартирными домами, от всех многоквартирных домов, расположенных на территории города Твери"</t>
    </r>
  </si>
  <si>
    <r>
      <t xml:space="preserve">Задача  1
</t>
    </r>
    <r>
      <rPr>
        <sz val="11"/>
        <rFont val="Times New Roman"/>
        <family val="1"/>
        <charset val="204"/>
      </rPr>
      <t>"Создание условий для обеспечения граждан жилыми помещениями"</t>
    </r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</si>
  <si>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 xml:space="preserve"> «Количество списков малоимущих 
многодетных семей»</t>
    </r>
  </si>
  <si>
    <r>
      <rPr>
        <b/>
        <sz val="11"/>
        <rFont val="Times New Roman"/>
        <family val="1"/>
        <charset val="204"/>
      </rPr>
      <t xml:space="preserve">Показатель 1
 </t>
    </r>
    <r>
      <rPr>
        <sz val="11"/>
        <rFont val="Times New Roman"/>
        <family val="1"/>
        <charset val="204"/>
      </rPr>
      <t>"Количество малоимущих граждан, улучшивших жилищные условия"</t>
    </r>
  </si>
  <si>
    <r>
      <rPr>
        <b/>
        <sz val="11"/>
        <rFont val="Times New Roman"/>
        <family val="1"/>
        <charset val="204"/>
      </rPr>
      <t xml:space="preserve">Показатель 2
 </t>
    </r>
    <r>
      <rPr>
        <sz val="11"/>
        <rFont val="Times New Roman"/>
        <family val="1"/>
        <charset val="204"/>
      </rPr>
      <t>"Количество жилых помещений, приобретенных в муниципальную собственности"</t>
    </r>
  </si>
  <si>
    <r>
      <rPr>
        <b/>
        <sz val="11"/>
        <rFont val="Times New Roman"/>
        <family val="1"/>
        <charset val="204"/>
      </rPr>
      <t xml:space="preserve">Показатель 3
 </t>
    </r>
    <r>
      <rPr>
        <sz val="11"/>
        <rFont val="Times New Roman"/>
        <family val="1"/>
        <charset val="204"/>
      </rPr>
      <t>"Площадь жилых помещений, приобретенных в муниципальную собственность"</t>
    </r>
  </si>
  <si>
    <r>
      <t xml:space="preserve">Показатель 2
</t>
    </r>
    <r>
      <rPr>
        <sz val="11"/>
        <rFont val="Times New Roman"/>
        <family val="1"/>
        <charset val="204"/>
      </rPr>
      <t xml:space="preserve">"Количество   жилых помещений, приобретенных в муниципальную собственность "     </t>
    </r>
  </si>
  <si>
    <r>
      <t xml:space="preserve">Задача  2  
</t>
    </r>
    <r>
      <rPr>
        <sz val="11"/>
        <rFont val="Times New Roman"/>
        <family val="1"/>
        <charset val="204"/>
      </rPr>
      <t>"Выполнение государственных обязательств по обеспечению жильем категорий граждан, установленных федеральным законодательством"</t>
    </r>
  </si>
  <si>
    <r>
      <rPr>
        <b/>
        <sz val="11"/>
        <rFont val="Times New Roman"/>
        <family val="1"/>
        <charset val="204"/>
      </rPr>
      <t>Показатель 1
 "</t>
    </r>
    <r>
      <rPr>
        <sz val="11"/>
        <rFont val="Times New Roman"/>
        <family val="1"/>
        <charset val="204"/>
      </rPr>
      <t xml:space="preserve">Количество жилых помещений" </t>
    </r>
  </si>
  <si>
    <r>
      <rPr>
        <b/>
        <sz val="11"/>
        <rFont val="Times New Roman"/>
        <family val="1"/>
        <charset val="204"/>
      </rPr>
      <t>Показатель 2
 "</t>
    </r>
    <r>
      <rPr>
        <sz val="11"/>
        <rFont val="Times New Roman"/>
        <family val="1"/>
        <charset val="204"/>
      </rPr>
      <t>Площадь жилых помещений, приобретенных для военнослужащих, уволенных с военной службы"</t>
    </r>
  </si>
  <si>
    <r>
      <rPr>
        <b/>
        <sz val="11"/>
        <rFont val="Times New Roman"/>
        <family val="1"/>
        <charset val="204"/>
      </rPr>
      <t>Показатель 2
 "</t>
    </r>
    <r>
      <rPr>
        <sz val="11"/>
        <rFont val="Times New Roman"/>
        <family val="1"/>
        <charset val="204"/>
      </rPr>
      <t>Количество детей-сирот, детей, оставшихся без попечения родителей, улучшивших жилищные условия"</t>
    </r>
  </si>
  <si>
    <r>
      <rPr>
        <b/>
        <sz val="11"/>
        <rFont val="Times New Roman"/>
        <family val="1"/>
        <charset val="204"/>
      </rPr>
      <t>Показатель 3
 "</t>
    </r>
    <r>
      <rPr>
        <sz val="11"/>
        <rFont val="Times New Roman"/>
        <family val="1"/>
        <charset val="204"/>
      </rPr>
      <t>Площадь жилых помещений, приобретенных за счет средств областного бюджета для для детей-сирот, детей, оставшихся без попечения родителей"</t>
    </r>
  </si>
  <si>
    <r>
      <rPr>
        <b/>
        <sz val="11"/>
        <rFont val="Times New Roman"/>
        <family val="1"/>
        <charset val="204"/>
      </rPr>
      <t>Показатель 1
 "</t>
    </r>
    <r>
      <rPr>
        <sz val="11"/>
        <rFont val="Times New Roman"/>
        <family val="1"/>
        <charset val="204"/>
      </rPr>
      <t xml:space="preserve">Количество жилых помещений, приобретенных для детей-сирот, детей, оставшихся без попечения родителей" </t>
    </r>
  </si>
  <si>
    <r>
      <rPr>
        <b/>
        <sz val="11"/>
        <rFont val="Times New Roman"/>
        <family val="1"/>
        <charset val="204"/>
      </rPr>
      <t>Показатель 3
 "</t>
    </r>
    <r>
      <rPr>
        <sz val="11"/>
        <rFont val="Times New Roman"/>
        <family val="1"/>
        <charset val="204"/>
      </rPr>
      <t>Площадь жилых помещений, приобретенных за счет средств федерального бюджета для для детей-сирот, детей, оставшихся без попечения родителей"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</si>
  <si>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«Количество жилых помещений  специализированного жилищного фонда на отчетную дату для детей-сирот»</t>
    </r>
  </si>
  <si>
    <r>
      <rPr>
        <b/>
        <sz val="11"/>
        <rFont val="Times New Roman"/>
        <family val="1"/>
        <charset val="204"/>
      </rPr>
      <t xml:space="preserve">Показатель 2
</t>
    </r>
    <r>
      <rPr>
        <sz val="11"/>
        <rFont val="Times New Roman"/>
        <family val="1"/>
        <charset val="204"/>
      </rPr>
      <t xml:space="preserve"> «Количество жилых помещений включенных в специализированный жилищный фонд за отчетный период для детей-сирот»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</si>
  <si>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«Количество жилых помещений исключенных из специализированного жилищного фонда за отчетный период для детей-сирот»</t>
    </r>
  </si>
  <si>
    <r>
      <t xml:space="preserve">Показатель 1
</t>
    </r>
    <r>
      <rPr>
        <sz val="11"/>
        <rFont val="Times New Roman"/>
        <family val="1"/>
        <charset val="204"/>
      </rPr>
      <t>"Количество  граждан, страдающих тяжелыми формами хронических заболеваний"</t>
    </r>
  </si>
  <si>
    <r>
      <rPr>
        <b/>
        <sz val="11"/>
        <rFont val="Times New Roman"/>
        <family val="1"/>
        <charset val="204"/>
      </rPr>
      <t xml:space="preserve">Мероприятие  3.01
</t>
    </r>
    <r>
      <rPr>
        <sz val="11"/>
        <rFont val="Times New Roman"/>
        <family val="1"/>
        <charset val="204"/>
      </rPr>
      <t xml:space="preserve"> "Приобретение жилых помещений для  граждан, страдающих тяжелыми формами хронических заболеваний"</t>
    </r>
  </si>
  <si>
    <r>
      <t>Показатель 1
"</t>
    </r>
    <r>
      <rPr>
        <sz val="11"/>
        <rFont val="Times New Roman"/>
        <family val="1"/>
        <charset val="204"/>
      </rPr>
      <t>Количество разработанных нормативных правовых актов, направленных на переселение граждан из аварийного жилищного фонда"</t>
    </r>
  </si>
  <si>
    <r>
      <rPr>
        <b/>
        <sz val="11"/>
        <rFont val="Times New Roman"/>
        <family val="1"/>
        <charset val="204"/>
      </rPr>
      <t xml:space="preserve">Показатель 2
</t>
    </r>
    <r>
      <rPr>
        <sz val="11"/>
        <rFont val="Times New Roman"/>
        <family val="1"/>
        <charset val="204"/>
      </rPr>
      <t>"Количество домов, подлежащих расселению"</t>
    </r>
  </si>
  <si>
    <r>
      <rPr>
        <b/>
        <sz val="11"/>
        <rFont val="Times New Roman"/>
        <family val="1"/>
        <charset val="204"/>
      </rPr>
      <t xml:space="preserve">Показатель 1
 </t>
    </r>
    <r>
      <rPr>
        <sz val="11"/>
        <rFont val="Times New Roman"/>
        <family val="1"/>
        <charset val="204"/>
      </rPr>
      <t>"Количество предоставленных жилых помещений для переселения граждан из аварийного жилищного фонда"</t>
    </r>
  </si>
  <si>
    <r>
      <rPr>
        <b/>
        <sz val="11"/>
        <rFont val="Times New Roman"/>
        <family val="1"/>
        <charset val="204"/>
      </rPr>
      <t>Показатель 1  
"</t>
    </r>
    <r>
      <rPr>
        <sz val="11"/>
        <rFont val="Times New Roman"/>
        <family val="1"/>
        <charset val="204"/>
      </rPr>
      <t xml:space="preserve">Количество зарегистрированных жилых помещений"           </t>
    </r>
  </si>
  <si>
    <r>
      <rPr>
        <b/>
        <sz val="11"/>
        <rFont val="Times New Roman"/>
        <family val="1"/>
        <charset val="204"/>
      </rPr>
      <t>Показатель 1  
"</t>
    </r>
    <r>
      <rPr>
        <sz val="11"/>
        <rFont val="Times New Roman"/>
        <family val="1"/>
        <charset val="204"/>
      </rPr>
      <t xml:space="preserve">Количество заключенных договоров"           </t>
    </r>
  </si>
  <si>
    <r>
      <t xml:space="preserve">Показатель 1
</t>
    </r>
    <r>
      <rPr>
        <sz val="11"/>
        <rFont val="Times New Roman"/>
        <family val="1"/>
        <charset val="204"/>
      </rPr>
      <t>"Доля аварийных многоквартирных домов, подлежащих сносу в общем количестве многовкартирных домов"</t>
    </r>
  </si>
  <si>
    <r>
      <t xml:space="preserve">Показатель 2
</t>
    </r>
    <r>
      <rPr>
        <sz val="11"/>
        <rFont val="Times New Roman"/>
        <family val="1"/>
        <charset val="204"/>
      </rPr>
      <t>"Общая площадь аварийного жилищного фонда, снесенного в текущем году"</t>
    </r>
  </si>
  <si>
    <r>
      <rPr>
        <b/>
        <sz val="11"/>
        <rFont val="Times New Roman"/>
        <family val="1"/>
        <charset val="204"/>
      </rPr>
      <t>Показатель  1</t>
    </r>
    <r>
      <rPr>
        <sz val="11"/>
        <rFont val="Times New Roman"/>
        <family val="1"/>
        <charset val="204"/>
      </rPr>
      <t xml:space="preserve">
"Количество снесенных многоквартирных жилых домов"</t>
    </r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</si>
  <si>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>"Количество проведенных аукционов"</t>
    </r>
  </si>
  <si>
    <r>
      <t xml:space="preserve">Показатель 2
</t>
    </r>
    <r>
      <rPr>
        <sz val="11"/>
        <rFont val="Times New Roman"/>
        <family val="1"/>
        <charset val="204"/>
      </rPr>
      <t>"Количество  граждан, страдающих тяжелыми формами хронических заболеваний, улучшивших жилищные условия"</t>
    </r>
  </si>
  <si>
    <r>
      <t xml:space="preserve">Показатель 3
</t>
    </r>
    <r>
      <rPr>
        <sz val="11"/>
        <rFont val="Times New Roman"/>
        <family val="1"/>
        <charset val="204"/>
      </rPr>
      <t>"Количество жилых помещений, приобретенных для  граждан, страдающих тяжелыми формами хронических заболеваний"</t>
    </r>
  </si>
  <si>
    <t xml:space="preserve">Программа  
"Обеспечение доступным жильем населения города Твери" на 2015-2020 годы, всего </t>
  </si>
  <si>
    <t>Цель  1
"Повышение доступности и комфортности жилья населения города Твери"</t>
  </si>
  <si>
    <t>Цель  2
"Создание безопасных условий проживания граждан города Твери в существующем жилищном фонде"</t>
  </si>
  <si>
    <t>Подпрограмма 3
"Обеспечение безопасных и комфортных условий проживания граждан в многоквартирных (жилых) домах города Твери"</t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</si>
  <si>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 xml:space="preserve"> «Количество сводных списков многодетных семей»</t>
    </r>
  </si>
  <si>
    <t>штук</t>
  </si>
  <si>
    <r>
      <t xml:space="preserve">Задача  3  
</t>
    </r>
    <r>
      <rPr>
        <sz val="11"/>
        <rFont val="Times New Roman"/>
        <family val="1"/>
        <charset val="204"/>
      </rPr>
      <t>"Выполнение муниципальных обязательств по обеспечению жильем гражданам, страдающих тяжелыми формами хронических заболеваний"</t>
    </r>
  </si>
  <si>
    <r>
      <rPr>
        <b/>
        <sz val="11"/>
        <rFont val="Times New Roman"/>
        <family val="1"/>
        <charset val="204"/>
      </rPr>
      <t>Показатель 1
 "</t>
    </r>
    <r>
      <rPr>
        <sz val="11"/>
        <rFont val="Times New Roman"/>
        <family val="1"/>
        <charset val="204"/>
      </rPr>
      <t xml:space="preserve">Площадь жилых помещений для  граждан, страдающих тяжелыми формами хронических заболеваний" </t>
    </r>
  </si>
  <si>
    <t>кв.м</t>
  </si>
  <si>
    <t>кв. м</t>
  </si>
  <si>
    <r>
      <rPr>
        <b/>
        <sz val="11"/>
        <rFont val="Times New Roman"/>
        <family val="1"/>
        <charset val="204"/>
      </rPr>
      <t xml:space="preserve">Показатель 1
</t>
    </r>
    <r>
      <rPr>
        <sz val="11"/>
        <rFont val="Times New Roman"/>
        <family val="1"/>
        <charset val="204"/>
      </rPr>
      <t>"Количество переселеных жителей из аварийного жилищного фонда "</t>
    </r>
  </si>
  <si>
    <r>
      <t xml:space="preserve">Задача 1                                                                                </t>
    </r>
    <r>
      <rPr>
        <sz val="11"/>
        <rFont val="Times New Roman"/>
        <family val="1"/>
        <charset val="204"/>
      </rPr>
      <t xml:space="preserve"> "Содержание и ремонт в муниципальном жилищном фонде"</t>
    </r>
  </si>
  <si>
    <r>
      <t xml:space="preserve">Показатель 1
</t>
    </r>
    <r>
      <rPr>
        <sz val="11"/>
        <rFont val="Times New Roman"/>
        <family val="1"/>
        <charset val="204"/>
      </rPr>
      <t>"Количество малоимущих граждан, которым предоставлены жилые помещения по договорам социального найма"</t>
    </r>
  </si>
  <si>
    <r>
      <rPr>
        <b/>
        <sz val="11"/>
        <rFont val="Times New Roman"/>
        <family val="1"/>
        <charset val="204"/>
      </rPr>
      <t xml:space="preserve">Показатель 1
 </t>
    </r>
    <r>
      <rPr>
        <sz val="11"/>
        <rFont val="Times New Roman"/>
        <family val="1"/>
        <charset val="204"/>
      </rPr>
      <t xml:space="preserve">"Количество  малоимущих многодетных семей, улучшивших жилищные условия "          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</si>
  <si>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«Количество изданных постановлений"</t>
    </r>
  </si>
  <si>
    <r>
      <t xml:space="preserve">Показатель 1
</t>
    </r>
    <r>
      <rPr>
        <sz val="11"/>
        <rFont val="Times New Roman"/>
        <family val="1"/>
        <charset val="204"/>
      </rPr>
      <t>"Количество детей-сирот и детей, оставшихся без попечения родителей, лиц из их числа, обеспеченных жилыми помещениями по договорам найма специализированых жилых помещений"</t>
    </r>
  </si>
  <si>
    <r>
      <t xml:space="preserve">Показатель 2
</t>
    </r>
    <r>
      <rPr>
        <sz val="11"/>
        <rFont val="Times New Roman"/>
        <family val="1"/>
        <charset val="204"/>
      </rPr>
      <t>"Количество военнослужащих, уволенных с военной службы, обеспеченных жилыми помещениями"</t>
    </r>
  </si>
  <si>
    <r>
      <rPr>
        <b/>
        <sz val="11"/>
        <rFont val="Times New Roman"/>
        <family val="1"/>
        <charset val="204"/>
      </rPr>
      <t xml:space="preserve">Мероприятие   2.01
</t>
    </r>
    <r>
      <rPr>
        <sz val="11"/>
        <rFont val="Times New Roman"/>
        <family val="1"/>
        <charset val="204"/>
      </rPr>
      <t xml:space="preserve"> "Приобретение жилых помещений за счет средств областного бюджета для детей-сирот, детей, оставшихся без попечения родителей"</t>
    </r>
  </si>
  <si>
    <r>
      <rPr>
        <b/>
        <sz val="11"/>
        <rFont val="Times New Roman"/>
        <family val="1"/>
        <charset val="204"/>
      </rPr>
      <t xml:space="preserve">Мероприятие   2.02
</t>
    </r>
    <r>
      <rPr>
        <sz val="11"/>
        <rFont val="Times New Roman"/>
        <family val="1"/>
        <charset val="204"/>
      </rPr>
      <t xml:space="preserve"> "Приобретение жилых помещений за счет средств федерального бюджета для детей-сирот, детей, оставшихся без попечения родителей"</t>
    </r>
  </si>
  <si>
    <r>
      <t xml:space="preserve">Административное мероприятие 2.03
</t>
    </r>
    <r>
      <rPr>
        <sz val="11"/>
        <rFont val="Times New Roman"/>
        <family val="1"/>
        <charset val="204"/>
      </rPr>
      <t>"Заключение договоров найма специализированных жилых помещений с детьми-сиротами и детьми, оставшимися без попечения родителей, лицами из их числа"</t>
    </r>
  </si>
  <si>
    <r>
      <t xml:space="preserve">Административное мероприятие 2.04
</t>
    </r>
    <r>
      <rPr>
        <sz val="11"/>
        <rFont val="Times New Roman"/>
        <family val="1"/>
        <charset val="204"/>
      </rPr>
      <t>"Подготовка конкурсной документация для проведения торгов"</t>
    </r>
  </si>
  <si>
    <r>
      <rPr>
        <b/>
        <sz val="11"/>
        <rFont val="Times New Roman"/>
        <family val="1"/>
        <charset val="204"/>
      </rPr>
      <t xml:space="preserve">Административное мероприятие 2.05 </t>
    </r>
    <r>
      <rPr>
        <sz val="11"/>
        <rFont val="Times New Roman"/>
        <family val="1"/>
        <charset val="204"/>
      </rPr>
      <t>«Предоставление жилых помещений в рамках договора найма специализированного жилищного фонда детям-сиротам»</t>
    </r>
  </si>
  <si>
    <r>
      <rPr>
        <b/>
        <sz val="11"/>
        <rFont val="Times New Roman"/>
        <family val="1"/>
        <charset val="204"/>
      </rPr>
      <t>Административное мероприятие 2.06</t>
    </r>
    <r>
      <rPr>
        <sz val="11"/>
        <rFont val="Times New Roman"/>
        <family val="1"/>
        <charset val="204"/>
      </rPr>
      <t xml:space="preserve"> 
«Учет жилых помещений специализированного жилищного фонда для детей-сирот»</t>
    </r>
  </si>
  <si>
    <r>
      <rPr>
        <b/>
        <sz val="11"/>
        <rFont val="Times New Roman"/>
        <family val="1"/>
        <charset val="204"/>
      </rPr>
      <t xml:space="preserve">Мероприятие   2.07
</t>
    </r>
    <r>
      <rPr>
        <sz val="11"/>
        <rFont val="Times New Roman"/>
        <family val="1"/>
        <charset val="204"/>
      </rPr>
      <t xml:space="preserve"> "Приобретение жилых помещений для военнослужащих, уволенных с военной службы "</t>
    </r>
  </si>
  <si>
    <r>
      <rPr>
        <b/>
        <sz val="11"/>
        <rFont val="Times New Roman"/>
        <family val="1"/>
        <charset val="204"/>
      </rPr>
      <t>Административное мероприятие 2.08</t>
    </r>
    <r>
      <rPr>
        <sz val="11"/>
        <rFont val="Times New Roman"/>
        <family val="1"/>
        <charset val="204"/>
      </rPr>
      <t xml:space="preserve"> 
«Создание и организация работы жилищной комиссии администрации города по рассмотрению жилищных вопросов граждан, уволенных с военной службы в запас или отставку»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</si>
  <si>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2.09 </t>
    </r>
    <r>
      <rPr>
        <sz val="11"/>
        <rFont val="Times New Roman"/>
        <family val="1"/>
        <charset val="204"/>
      </rPr>
      <t>«Предоставление жилых помещений по договорам социального найма гражданам уволенных с военной службы в запас или в отставку»</t>
    </r>
  </si>
  <si>
    <r>
      <rPr>
        <b/>
        <sz val="11"/>
        <rFont val="Times New Roman"/>
        <family val="1"/>
        <charset val="204"/>
      </rPr>
      <t>Административное мероприятие 2.10</t>
    </r>
    <r>
      <rPr>
        <sz val="11"/>
        <rFont val="Times New Roman"/>
        <family val="1"/>
        <charset val="204"/>
      </rPr>
      <t xml:space="preserve"> "Предоставление жилых помещений в собственность гражданам уволенных с военной службы в запас или в отставку»</t>
    </r>
  </si>
  <si>
    <r>
      <rPr>
        <b/>
        <sz val="11"/>
        <rFont val="Times New Roman"/>
        <family val="1"/>
        <charset val="204"/>
      </rPr>
      <t>Административное мероприятие 2.11</t>
    </r>
    <r>
      <rPr>
        <sz val="11"/>
        <rFont val="Times New Roman"/>
        <family val="1"/>
        <charset val="204"/>
      </rPr>
      <t xml:space="preserve"> 
«Предоставление единовременной денежной выплаты гражданам уволенных с военной службы в отставку или в запас»</t>
    </r>
  </si>
  <si>
    <r>
      <t xml:space="preserve">Показатель 1
 </t>
    </r>
    <r>
      <rPr>
        <sz val="11"/>
        <rFont val="Times New Roman"/>
        <family val="1"/>
        <charset val="204"/>
      </rPr>
      <t>"Площадь застройки жилого здания "</t>
    </r>
  </si>
  <si>
    <t>тыс.кв.м</t>
  </si>
  <si>
    <r>
      <t xml:space="preserve">Показатель 2
 </t>
    </r>
    <r>
      <rPr>
        <sz val="11"/>
        <rFont val="Times New Roman"/>
        <family val="1"/>
        <charset val="204"/>
      </rPr>
      <t>"Общая площадь квартир"</t>
    </r>
  </si>
  <si>
    <r>
      <t xml:space="preserve">Показатель 3
 </t>
    </r>
    <r>
      <rPr>
        <sz val="11"/>
        <rFont val="Times New Roman"/>
        <family val="1"/>
        <charset val="204"/>
      </rPr>
      <t>"Количество квартир"</t>
    </r>
  </si>
  <si>
    <t>архитектуры и строительства
администрации города Твери</t>
  </si>
  <si>
    <r>
      <rPr>
        <b/>
        <sz val="11"/>
        <rFont val="Times New Roman"/>
        <family val="1"/>
        <charset val="204"/>
      </rPr>
      <t>Мероприятие 1.01 
"</t>
    </r>
    <r>
      <rPr>
        <sz val="11"/>
        <rFont val="Times New Roman"/>
        <family val="1"/>
        <charset val="204"/>
      </rPr>
      <t>Строительство (приобретение), долевое участие в строительстве жилых помещений для малоимущих многодетных семей, нуждающихся в улучшении жилищных условий"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</si>
  <si>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1.04 </t>
    </r>
    <r>
      <rPr>
        <sz val="11"/>
        <rFont val="Times New Roman"/>
        <family val="1"/>
        <charset val="204"/>
      </rPr>
      <t>«Предоставление жилых помещений малоимущим многодетным семьям»</t>
    </r>
  </si>
  <si>
    <r>
      <rPr>
        <b/>
        <sz val="11"/>
        <rFont val="Times New Roman"/>
        <family val="1"/>
        <charset val="204"/>
      </rPr>
      <t xml:space="preserve">Мероприятие  1.05
</t>
    </r>
    <r>
      <rPr>
        <sz val="11"/>
        <rFont val="Times New Roman"/>
        <family val="1"/>
        <charset val="204"/>
      </rPr>
      <t xml:space="preserve"> "Муниципальный жилой дом"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</si>
  <si>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
"Приобретение жилых помещений в муниципальную собственность, для малоимущих граждан по договорам социального найма"</t>
    </r>
  </si>
  <si>
    <r>
      <t xml:space="preserve">Показатель 5
</t>
    </r>
    <r>
      <rPr>
        <sz val="11"/>
        <rFont val="Times New Roman"/>
        <family val="1"/>
        <charset val="204"/>
      </rPr>
      <t>"Площадь жилья, находящегося в стадиях разработки документации по планировке территории, проектирования и строительства"</t>
    </r>
  </si>
  <si>
    <t>0</t>
  </si>
  <si>
    <t>5</t>
  </si>
  <si>
    <t>2</t>
  </si>
  <si>
    <t>1</t>
  </si>
  <si>
    <t>3</t>
  </si>
  <si>
    <r>
      <t xml:space="preserve">Показатель 3
</t>
    </r>
    <r>
      <rPr>
        <sz val="11"/>
        <rFont val="Times New Roman"/>
        <family val="1"/>
        <charset val="204"/>
      </rPr>
      <t>"Количество разработанных нормативных актов, направленных на формирование системного подхода к улучшению жилищных условий граждан "</t>
    </r>
  </si>
  <si>
    <r>
      <t xml:space="preserve">Показатель 4
</t>
    </r>
    <r>
      <rPr>
        <sz val="11"/>
        <rFont val="Times New Roman"/>
        <family val="1"/>
        <charset val="204"/>
      </rPr>
      <t xml:space="preserve">"Доля населения, проживающего в многоквартирных домах, признанных в установленном порядке аварийными" </t>
    </r>
  </si>
  <si>
    <r>
      <t xml:space="preserve">Задача 1
</t>
    </r>
    <r>
      <rPr>
        <sz val="11"/>
        <rFont val="Times New Roman"/>
        <family val="1"/>
        <charset val="204"/>
      </rPr>
      <t>"Переселение граждан из аварийного жилищного фонда"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</si>
  <si>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
"Участие в долевом строительстве многоквартирных домов с целью переселения граждан из аварийного жилищного фонда за счет средств местного бюджета"</t>
    </r>
  </si>
  <si>
    <r>
      <t xml:space="preserve">Задача 2
</t>
    </r>
    <r>
      <rPr>
        <sz val="11"/>
        <rFont val="Times New Roman"/>
        <family val="1"/>
        <charset val="204"/>
      </rPr>
      <t>"Снос жилых домов, не подлежащих капитальному ремонту или реконструкции"</t>
    </r>
  </si>
  <si>
    <r>
      <t xml:space="preserve">Показатель 1
 </t>
    </r>
    <r>
      <rPr>
        <sz val="11"/>
        <rFont val="Times New Roman"/>
        <family val="1"/>
        <charset val="204"/>
      </rPr>
      <t>"Площадь жилых помещений, находящихся в муниципальной собственности в многоквартирных жилых домах, где общим собранием собственников жилья  установлен размер платы за содержание и ремонт жилого помещения для нанимателей в размере большем, чем решением органом местного самоуправления"</t>
    </r>
  </si>
  <si>
    <t xml:space="preserve">Приложение №1
к муниципальной программе города Твери
"Обеспечение доступным жильем населения
города Твери" на 2015-2020 годы </t>
  </si>
  <si>
    <t>"Обеспечение доступным жильем населения города Твери" на 2015-2020 годы</t>
  </si>
  <si>
    <t>Ответственный исполнитель муниципальной программы города Твери : департамент архитектуры и строительства администрации города Твери</t>
  </si>
  <si>
    <t>Соисполнитель муниципальной программы города Твери:  Департамент жилищно-коммунального хозяйства и жилищной политики администрации города Твери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</si>
  <si>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"Количество обратившихся граждан"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</si>
  <si>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"Количество должников"</t>
    </r>
  </si>
  <si>
    <t>8</t>
  </si>
  <si>
    <t>7</t>
  </si>
  <si>
    <r>
      <t xml:space="preserve">Показатель 1
 </t>
    </r>
    <r>
      <rPr>
        <sz val="11"/>
        <rFont val="Times New Roman"/>
        <family val="1"/>
        <charset val="204"/>
      </rPr>
      <t>"Степень исполнения судебных решений"</t>
    </r>
  </si>
  <si>
    <r>
      <t xml:space="preserve">Показатель 2
 </t>
    </r>
    <r>
      <rPr>
        <sz val="11"/>
        <rFont val="Times New Roman"/>
        <family val="1"/>
        <charset val="204"/>
      </rPr>
      <t>"Количество капитально отремонтированных домов"</t>
    </r>
  </si>
  <si>
    <r>
      <rPr>
        <b/>
        <sz val="11"/>
        <rFont val="Times New Roman"/>
        <family val="1"/>
        <charset val="204"/>
      </rPr>
      <t>Административное мероприятие 1.02
"</t>
    </r>
    <r>
      <rPr>
        <sz val="11"/>
        <rFont val="Times New Roman"/>
        <family val="1"/>
        <charset val="204"/>
      </rPr>
      <t>Регистрация в Росреестре права муниципальной собственности на жилые помещения "</t>
    </r>
  </si>
  <si>
    <r>
      <rPr>
        <b/>
        <sz val="11"/>
        <rFont val="Times New Roman"/>
        <family val="1"/>
        <charset val="204"/>
      </rPr>
      <t>Административное мероприятие 1.03
"</t>
    </r>
    <r>
      <rPr>
        <sz val="11"/>
        <rFont val="Times New Roman"/>
        <family val="1"/>
        <charset val="204"/>
      </rPr>
      <t>Заключение договоров социального найма с нанимателями жилых помещений и договоров мены с собственниками жилых помещений расселяемых аварийных домов"</t>
    </r>
  </si>
  <si>
    <r>
      <t xml:space="preserve">Административное мероприятие 1.04 
</t>
    </r>
    <r>
      <rPr>
        <sz val="11"/>
        <rFont val="Times New Roman"/>
        <family val="1"/>
        <charset val="204"/>
      </rPr>
      <t>"Обследование многоквартирных жилых домов города Твери с целью определения их технического состояния"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</si>
  <si>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 
"Анализ и разработка нормативных правовых актов, регулирующих порядок переселения граждан из аварийного жилищного фонда с учетом необходимости развития жилищного строительства"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</si>
  <si>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
"Снос аварийных многоквартирных жилых домов"</t>
    </r>
  </si>
  <si>
    <r>
      <rPr>
        <b/>
        <sz val="11"/>
        <rFont val="Times New Roman"/>
        <family val="1"/>
        <charset val="204"/>
      </rPr>
      <t xml:space="preserve">Административное мероприятие 2.02 </t>
    </r>
    <r>
      <rPr>
        <sz val="11"/>
        <rFont val="Times New Roman"/>
        <family val="1"/>
        <charset val="204"/>
      </rPr>
      <t xml:space="preserve">
"Проведение аукционов по продаже земельных участков, на которых ранее располагались многоквартирные дома, признанные аварийными и подлежащими сносу"</t>
    </r>
  </si>
  <si>
    <t xml:space="preserve">Начальник  департамента     </t>
  </si>
  <si>
    <t>Е.В. Бокарев</t>
  </si>
  <si>
    <r>
      <rPr>
        <b/>
        <sz val="11"/>
        <rFont val="Times New Roman"/>
        <family val="1"/>
        <charset val="204"/>
      </rPr>
      <t xml:space="preserve">Мероприятие  1.03
</t>
    </r>
    <r>
      <rPr>
        <sz val="11"/>
        <rFont val="Times New Roman"/>
        <family val="1"/>
        <charset val="204"/>
      </rPr>
      <t>"Техническое обследование многоквартирных (жилых) домов  и жилых помещений с целью определения физического износа и конструктивных элементов инженерных коммуникаций, принятие решения о видах ремонта и целесообразности его проведения"</t>
    </r>
  </si>
  <si>
    <r>
      <t xml:space="preserve">Показатель 1
 </t>
    </r>
    <r>
      <rPr>
        <sz val="11"/>
        <rFont val="Times New Roman"/>
        <family val="1"/>
        <charset val="204"/>
      </rPr>
      <t>"Площадь жилых помещений, находящихся в муниципальной собственности"</t>
    </r>
  </si>
  <si>
    <r>
      <t xml:space="preserve">Показатель 1
 </t>
    </r>
    <r>
      <rPr>
        <sz val="11"/>
        <rFont val="Times New Roman"/>
        <family val="1"/>
        <charset val="204"/>
      </rPr>
      <t>"Количество жилых домов, находящихся в муниципальной собственности на которых проведен капитальный ремонт"</t>
    </r>
  </si>
  <si>
    <r>
      <rPr>
        <b/>
        <sz val="11"/>
        <rFont val="Times New Roman"/>
        <family val="1"/>
        <charset val="204"/>
      </rPr>
      <t xml:space="preserve">Мероприятие  1.07
</t>
    </r>
    <r>
      <rPr>
        <sz val="11"/>
        <rFont val="Times New Roman"/>
        <family val="1"/>
        <charset val="204"/>
      </rPr>
      <t>"Возмещение затрат по проведенному капитальному ремонту, в части доли имущества, находящегося в муниципальной собственности"</t>
    </r>
  </si>
  <si>
    <r>
      <t xml:space="preserve">Показатель 1 
 </t>
    </r>
    <r>
      <rPr>
        <sz val="11"/>
        <rFont val="Times New Roman"/>
        <family val="1"/>
        <charset val="204"/>
      </rPr>
      <t>"Количество обращений на возмещение затрат по проведенному капитальному ремонту"</t>
    </r>
  </si>
  <si>
    <r>
      <rPr>
        <b/>
        <sz val="11"/>
        <rFont val="Times New Roman"/>
        <family val="1"/>
        <charset val="204"/>
      </rPr>
      <t>Административное мероприятие 1.08</t>
    </r>
    <r>
      <rPr>
        <sz val="11"/>
        <rFont val="Times New Roman"/>
        <family val="1"/>
        <charset val="204"/>
      </rPr>
      <t xml:space="preserve"> "Организация проведения капитального ремонта общего имущества в многоквартирных домах на Территории Тверской области в рамках реализации закона Тверской области от 28.06.2013 № 43-ЗО» </t>
    </r>
  </si>
  <si>
    <r>
      <rPr>
        <b/>
        <sz val="11"/>
        <rFont val="Times New Roman"/>
        <family val="1"/>
        <charset val="204"/>
      </rPr>
      <t xml:space="preserve">Мероприятие  1.09
</t>
    </r>
    <r>
      <rPr>
        <sz val="11"/>
        <rFont val="Times New Roman"/>
        <family val="1"/>
        <charset val="204"/>
      </rPr>
      <t>"Исполнение судебных решений и оплата судебных издержек"</t>
    </r>
  </si>
  <si>
    <r>
      <t xml:space="preserve">Показатель 2 
 </t>
    </r>
    <r>
      <rPr>
        <sz val="11"/>
        <rFont val="Times New Roman"/>
        <family val="1"/>
        <charset val="204"/>
      </rPr>
      <t>"Количество утвержденных краткосрочных муниципальных планов реализации региональной программы по проведению капитального ремонта общего имущества в многоквартирных домах"</t>
    </r>
  </si>
  <si>
    <r>
      <t xml:space="preserve">Задача 2                                                                                </t>
    </r>
    <r>
      <rPr>
        <sz val="11"/>
        <rFont val="Times New Roman"/>
        <family val="1"/>
        <charset val="204"/>
      </rPr>
      <t xml:space="preserve"> "Управление муниципальным жилищным фондом"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</si>
  <si>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"Количество обслуживаемого жилищного фонда"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</si>
  <si>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"Количество обслуживаемых квартир"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</si>
  <si>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"Количество заключеных договоров найма специализированных хилых помещений с детьми-сиротами и детьми, оставшимися без попечения родителей, лицами из их числа"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</si>
  <si>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"Количество проведенных торгов"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</si>
  <si>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поставнолений»</t>
    </r>
  </si>
  <si>
    <r>
      <t>Показатель 1
"</t>
    </r>
    <r>
      <rPr>
        <sz val="11"/>
        <rFont val="Times New Roman"/>
        <family val="1"/>
        <charset val="204"/>
      </rPr>
      <t>Количество многоквартирных домов, признанных аварийными"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</si>
  <si>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Постановлений о предоставлении жилья малоимущим многодетным семьям»</t>
    </r>
  </si>
  <si>
    <t xml:space="preserve">Мероприятие 2.01   
"Обеспечение деятельности МКУ "Управление муниципальным жилищным фондом" </t>
  </si>
  <si>
    <r>
      <rPr>
        <b/>
        <sz val="11"/>
        <rFont val="Times New Roman"/>
        <family val="1"/>
        <charset val="204"/>
      </rPr>
      <t xml:space="preserve">Административное мероприятие 2.02 </t>
    </r>
    <r>
      <rPr>
        <sz val="11"/>
        <rFont val="Times New Roman"/>
        <family val="1"/>
        <charset val="204"/>
      </rPr>
      <t xml:space="preserve">
"Ведение реестра муниципального жилого фонда"</t>
    </r>
  </si>
  <si>
    <r>
      <rPr>
        <b/>
        <sz val="11"/>
        <rFont val="Times New Roman"/>
        <family val="1"/>
        <charset val="204"/>
      </rPr>
      <t xml:space="preserve">Административное мероприятие 2.03 </t>
    </r>
    <r>
      <rPr>
        <sz val="11"/>
        <rFont val="Times New Roman"/>
        <family val="1"/>
        <charset val="204"/>
      </rPr>
      <t xml:space="preserve">
"Ведение реестра должников в муниципальном жилом фонде"</t>
    </r>
  </si>
  <si>
    <t>кв.м / чел.</t>
  </si>
  <si>
    <r>
      <rPr>
        <b/>
        <sz val="11"/>
        <rFont val="Times New Roman"/>
        <family val="1"/>
        <charset val="204"/>
      </rPr>
      <t xml:space="preserve">Мероприятие  1.04
</t>
    </r>
    <r>
      <rPr>
        <sz val="11"/>
        <rFont val="Times New Roman"/>
        <family val="1"/>
        <charset val="204"/>
      </rPr>
      <t xml:space="preserve"> "Возмещение разницы от установленного ТГД размера платы за содержание и ремонт жилого помещения для нанимателей жилых помещений муниципального жилого фонда и размера платы, установленного договором управления многоквартирным домом"</t>
    </r>
  </si>
  <si>
    <r>
      <rPr>
        <b/>
        <sz val="11"/>
        <rFont val="Times New Roman"/>
        <family val="1"/>
        <charset val="204"/>
      </rPr>
      <t xml:space="preserve">Мероприятие  1.05
</t>
    </r>
    <r>
      <rPr>
        <sz val="11"/>
        <rFont val="Times New Roman"/>
        <family val="1"/>
        <charset val="204"/>
      </rPr>
      <t>"Предоставление субсидии юридическим лицам на финансовое обеспечение (возмещение) затрат в связи с проведением работ капитального характера по ликвидации аварий и (или) устранению аварийных ситуаций на многоквартирных жилых домах города Твери, часть помещений в которых находится в муниципальной собственности"</t>
    </r>
  </si>
  <si>
    <r>
      <t xml:space="preserve">Показатель 1 
 </t>
    </r>
    <r>
      <rPr>
        <sz val="11"/>
        <rFont val="Times New Roman"/>
        <family val="1"/>
        <charset val="204"/>
      </rPr>
      <t>"Количество судебных решений"</t>
    </r>
  </si>
  <si>
    <r>
      <rPr>
        <b/>
        <sz val="11"/>
        <rFont val="Times New Roman"/>
        <family val="1"/>
        <charset val="204"/>
      </rPr>
      <t>Административное мероприятие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1.02 </t>
    </r>
    <r>
      <rPr>
        <sz val="11"/>
        <rFont val="Times New Roman"/>
        <family val="1"/>
        <charset val="204"/>
      </rPr>
      <t>«Формирование сводного списка
многодетных семей (ежегодно)»</t>
    </r>
  </si>
  <si>
    <r>
      <rPr>
        <b/>
        <sz val="11"/>
        <rFont val="Times New Roman"/>
        <family val="1"/>
        <charset val="204"/>
      </rPr>
      <t>Административное мероприятии 1.03</t>
    </r>
    <r>
      <rPr>
        <sz val="11"/>
        <rFont val="Times New Roman"/>
        <family val="1"/>
        <charset val="204"/>
      </rPr>
      <t xml:space="preserve"> «Формирование сводного списка  малоимущих
многодетных семей (ежегодно)"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</si>
  <si>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1.10</t>
    </r>
    <r>
      <rPr>
        <sz val="11"/>
        <color indexed="8"/>
        <rFont val="Times New Roman"/>
        <family val="1"/>
        <charset val="204"/>
      </rPr>
      <t xml:space="preserve"> "Организация проведения капитального ремонта общего имущества в многоквартирных домах на территории города Твери» 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</si>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</sst>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</numFmts>
  <fonts count="4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u/>
      <sz val="11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3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6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name val="Times New Roman"/>
      <family val="1"/>
      <charset val="204"/>
    </font>
    <font>
      <b/>
      <u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4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/>
    <xf numFmtId="0" fontId="14" fillId="0" borderId="0" xfId="0" applyFont="1" applyFill="1" applyBorder="1" applyAlignment="1">
      <alignment horizontal="justify" vertical="top" wrapText="1"/>
    </xf>
    <xf numFmtId="0" fontId="15" fillId="0" borderId="0" xfId="0" applyFont="1" applyFill="1" applyBorder="1" applyAlignment="1">
      <alignment horizontal="left" vertical="top"/>
    </xf>
    <xf numFmtId="49" fontId="0" fillId="0" borderId="0" xfId="0" applyNumberFormat="1" applyFill="1"/>
    <xf numFmtId="49" fontId="13" fillId="0" borderId="0" xfId="0" applyNumberFormat="1" applyFont="1" applyFill="1"/>
    <xf numFmtId="0" fontId="14" fillId="0" borderId="0" xfId="0" applyFont="1" applyFill="1" applyBorder="1" applyAlignment="1">
      <alignment horizontal="left" vertical="top" wrapText="1"/>
    </xf>
    <xf numFmtId="0" fontId="16" fillId="0" borderId="0" xfId="0" applyFont="1" applyFill="1"/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/>
    <xf numFmtId="0" fontId="16" fillId="0" borderId="0" xfId="0" applyFont="1" applyFill="1" applyAlignment="1">
      <alignment horizontal="center"/>
    </xf>
    <xf numFmtId="4" fontId="18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2" fillId="0" borderId="0" xfId="0" applyFont="1" applyFill="1"/>
    <xf numFmtId="0" fontId="23" fillId="0" borderId="0" xfId="0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5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vertical="center" wrapText="1"/>
    </xf>
    <xf numFmtId="0" fontId="25" fillId="6" borderId="1" xfId="0" applyFont="1" applyFill="1" applyBorder="1" applyAlignment="1">
      <alignment vertical="center" wrapText="1"/>
    </xf>
    <xf numFmtId="3" fontId="8" fillId="6" borderId="1" xfId="0" applyNumberFormat="1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vertical="top" wrapText="1"/>
    </xf>
    <xf numFmtId="0" fontId="25" fillId="7" borderId="6" xfId="0" applyFont="1" applyFill="1" applyBorder="1" applyAlignment="1">
      <alignment vertical="center" wrapText="1"/>
    </xf>
    <xf numFmtId="0" fontId="27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4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4" fontId="8" fillId="8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164" fontId="8" fillId="9" borderId="1" xfId="0" applyNumberFormat="1" applyFont="1" applyFill="1" applyBorder="1" applyAlignment="1">
      <alignment horizontal="center" vertical="center"/>
    </xf>
    <xf numFmtId="164" fontId="8" fillId="9" borderId="1" xfId="0" applyNumberFormat="1" applyFont="1" applyFill="1" applyBorder="1" applyAlignment="1">
      <alignment horizontal="center" vertical="center" wrapText="1"/>
    </xf>
    <xf numFmtId="4" fontId="8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3" fontId="8" fillId="9" borderId="1" xfId="0" applyNumberFormat="1" applyFont="1" applyFill="1" applyBorder="1" applyAlignment="1">
      <alignment horizontal="center" vertical="center" wrapText="1"/>
    </xf>
    <xf numFmtId="0" fontId="8" fillId="9" borderId="1" xfId="0" applyNumberFormat="1" applyFont="1" applyFill="1" applyBorder="1" applyAlignment="1">
      <alignment horizontal="center" vertical="center"/>
    </xf>
    <xf numFmtId="3" fontId="8" fillId="9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28" fillId="0" borderId="0" xfId="0" applyFont="1" applyFill="1"/>
    <xf numFmtId="0" fontId="29" fillId="0" borderId="0" xfId="0" applyFont="1" applyFill="1"/>
    <xf numFmtId="0" fontId="30" fillId="0" borderId="0" xfId="0" applyFont="1" applyFill="1"/>
    <xf numFmtId="0" fontId="2" fillId="9" borderId="6" xfId="0" applyFont="1" applyFill="1" applyBorder="1" applyAlignment="1">
      <alignment horizontal="left" vertical="top" wrapText="1"/>
    </xf>
    <xf numFmtId="164" fontId="31" fillId="9" borderId="1" xfId="0" applyNumberFormat="1" applyFont="1" applyFill="1" applyBorder="1" applyAlignment="1">
      <alignment horizontal="center" vertical="center" wrapText="1"/>
    </xf>
    <xf numFmtId="164" fontId="31" fillId="9" borderId="1" xfId="0" applyNumberFormat="1" applyFont="1" applyFill="1" applyBorder="1" applyAlignment="1">
      <alignment horizontal="center" vertical="center"/>
    </xf>
    <xf numFmtId="3" fontId="31" fillId="0" borderId="1" xfId="0" applyNumberFormat="1" applyFont="1" applyFill="1" applyBorder="1" applyAlignment="1">
      <alignment horizontal="center" vertical="center" wrapText="1"/>
    </xf>
    <xf numFmtId="3" fontId="31" fillId="0" borderId="1" xfId="0" applyNumberFormat="1" applyFont="1" applyFill="1" applyBorder="1" applyAlignment="1">
      <alignment horizontal="center" vertical="center"/>
    </xf>
    <xf numFmtId="3" fontId="31" fillId="9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Alignment="1">
      <alignment horizontal="center"/>
    </xf>
    <xf numFmtId="4" fontId="22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0" fillId="0" borderId="0" xfId="0" applyFill="1"/>
    <xf numFmtId="0" fontId="16" fillId="0" borderId="0" xfId="0" applyFont="1" applyFill="1"/>
    <xf numFmtId="0" fontId="16" fillId="0" borderId="0" xfId="0" applyFont="1" applyFill="1" applyAlignment="1">
      <alignment horizontal="center"/>
    </xf>
    <xf numFmtId="4" fontId="18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3" fontId="31" fillId="3" borderId="1" xfId="0" applyNumberFormat="1" applyFont="1" applyFill="1" applyBorder="1" applyAlignment="1">
      <alignment horizontal="center" vertical="center"/>
    </xf>
    <xf numFmtId="0" fontId="0" fillId="0" borderId="0" xfId="0" applyFill="1"/>
    <xf numFmtId="164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64" fontId="31" fillId="3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4" fontId="32" fillId="0" borderId="0" xfId="0" applyNumberFormat="1" applyFont="1" applyFill="1" applyAlignment="1">
      <alignment horizontal="center" vertical="center"/>
    </xf>
    <xf numFmtId="164" fontId="0" fillId="0" borderId="0" xfId="0" applyNumberFormat="1" applyFill="1"/>
    <xf numFmtId="1" fontId="8" fillId="0" borderId="1" xfId="0" applyNumberFormat="1" applyFont="1" applyFill="1" applyBorder="1" applyAlignment="1">
      <alignment horizontal="center" vertical="center" wrapText="1"/>
    </xf>
    <xf numFmtId="1" fontId="8" fillId="6" borderId="1" xfId="0" applyNumberFormat="1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center" vertical="center"/>
    </xf>
    <xf numFmtId="49" fontId="35" fillId="7" borderId="1" xfId="0" applyNumberFormat="1" applyFont="1" applyFill="1" applyBorder="1" applyAlignment="1">
      <alignment horizontal="center" vertical="center"/>
    </xf>
    <xf numFmtId="49" fontId="35" fillId="0" borderId="1" xfId="0" applyNumberFormat="1" applyFont="1" applyFill="1" applyBorder="1" applyAlignment="1">
      <alignment horizontal="center" vertical="center"/>
    </xf>
    <xf numFmtId="49" fontId="35" fillId="9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49" fontId="36" fillId="0" borderId="1" xfId="0" applyNumberFormat="1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164" fontId="37" fillId="3" borderId="1" xfId="0" applyNumberFormat="1" applyFont="1" applyFill="1" applyBorder="1" applyAlignment="1">
      <alignment horizontal="center" vertical="center" wrapText="1"/>
    </xf>
    <xf numFmtId="164" fontId="37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64" fontId="37" fillId="0" borderId="1" xfId="0" applyNumberFormat="1" applyFont="1" applyFill="1" applyBorder="1" applyAlignment="1">
      <alignment horizontal="center" vertical="center" wrapText="1"/>
    </xf>
    <xf numFmtId="164" fontId="37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164" fontId="37" fillId="9" borderId="1" xfId="0" applyNumberFormat="1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 wrapText="1"/>
    </xf>
    <xf numFmtId="164" fontId="37" fillId="9" borderId="1" xfId="0" applyNumberFormat="1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 wrapText="1"/>
    </xf>
    <xf numFmtId="164" fontId="37" fillId="7" borderId="1" xfId="0" applyNumberFormat="1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164" fontId="37" fillId="9" borderId="1" xfId="1" applyNumberFormat="1" applyFont="1" applyFill="1" applyBorder="1" applyAlignment="1">
      <alignment horizontal="center" vertical="center"/>
    </xf>
    <xf numFmtId="0" fontId="37" fillId="9" borderId="1" xfId="0" applyFont="1" applyFill="1" applyBorder="1" applyAlignment="1">
      <alignment horizontal="center" vertical="center"/>
    </xf>
    <xf numFmtId="3" fontId="37" fillId="9" borderId="1" xfId="0" applyNumberFormat="1" applyFont="1" applyFill="1" applyBorder="1" applyAlignment="1">
      <alignment horizontal="center" vertical="center"/>
    </xf>
    <xf numFmtId="1" fontId="37" fillId="3" borderId="1" xfId="0" applyNumberFormat="1" applyFont="1" applyFill="1" applyBorder="1" applyAlignment="1">
      <alignment horizontal="center" vertical="center" wrapText="1"/>
    </xf>
    <xf numFmtId="1" fontId="37" fillId="9" borderId="1" xfId="0" applyNumberFormat="1" applyFont="1" applyFill="1" applyBorder="1" applyAlignment="1">
      <alignment horizontal="center" vertical="center" wrapText="1"/>
    </xf>
    <xf numFmtId="3" fontId="37" fillId="7" borderId="1" xfId="0" applyNumberFormat="1" applyFont="1" applyFill="1" applyBorder="1" applyAlignment="1">
      <alignment horizontal="center" vertical="center"/>
    </xf>
    <xf numFmtId="165" fontId="37" fillId="7" borderId="1" xfId="1" applyNumberFormat="1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164" fontId="37" fillId="7" borderId="1" xfId="0" applyNumberFormat="1" applyFont="1" applyFill="1" applyBorder="1" applyAlignment="1">
      <alignment horizontal="center" vertical="center" wrapText="1"/>
    </xf>
    <xf numFmtId="3" fontId="37" fillId="9" borderId="1" xfId="0" applyNumberFormat="1" applyFont="1" applyFill="1" applyBorder="1" applyAlignment="1">
      <alignment horizontal="center" vertical="center" wrapText="1"/>
    </xf>
    <xf numFmtId="1" fontId="37" fillId="7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0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25" fillId="9" borderId="1" xfId="0" applyFont="1" applyFill="1" applyBorder="1" applyAlignment="1">
      <alignment vertical="top" wrapText="1"/>
    </xf>
    <xf numFmtId="0" fontId="3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vertical="center" wrapText="1"/>
    </xf>
    <xf numFmtId="0" fontId="25" fillId="4" borderId="1" xfId="0" applyFont="1" applyFill="1" applyBorder="1" applyAlignment="1">
      <alignment horizontal="center" vertical="center"/>
    </xf>
    <xf numFmtId="164" fontId="37" fillId="4" borderId="1" xfId="0" applyNumberFormat="1" applyFont="1" applyFill="1" applyBorder="1" applyAlignment="1">
      <alignment horizontal="center" vertical="center"/>
    </xf>
    <xf numFmtId="1" fontId="37" fillId="4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vertical="top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 wrapText="1"/>
    </xf>
    <xf numFmtId="0" fontId="17" fillId="0" borderId="3" xfId="0" applyFont="1" applyFill="1" applyBorder="1" applyAlignment="1">
      <alignment horizontal="center" vertical="center" textRotation="90" wrapText="1"/>
    </xf>
    <xf numFmtId="0" fontId="17" fillId="0" borderId="4" xfId="0" applyFont="1" applyFill="1" applyBorder="1" applyAlignment="1">
      <alignment horizontal="center" vertical="center" textRotation="90" wrapText="1"/>
    </xf>
    <xf numFmtId="0" fontId="17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top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Alignment="1"/>
    <xf numFmtId="0" fontId="5" fillId="0" borderId="0" xfId="0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top"/>
    </xf>
    <xf numFmtId="0" fontId="7" fillId="0" borderId="0" xfId="0" applyFont="1" applyAlignment="1">
      <alignment vertical="top"/>
    </xf>
    <xf numFmtId="0" fontId="8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3"/>
  <sheetViews>
    <sheetView tabSelected="1" view="pageBreakPreview" zoomScale="70" zoomScaleSheetLayoutView="70" workbookViewId="0">
      <pane xSplit="15" ySplit="13" topLeftCell="P134" activePane="bottomRight" state="frozen"/>
      <selection pane="topRight" activeCell="P1" sqref="P1"/>
      <selection pane="bottomLeft" activeCell="A13" sqref="A13"/>
      <selection pane="bottomRight" activeCell="B1" sqref="B1"/>
    </sheetView>
  </sheetViews>
  <sheetFormatPr defaultRowHeight="15.75" x14ac:dyDescent="0.25"/>
  <cols>
    <col min="1" max="14" width="3.7109375" style="1" customWidth="1"/>
    <col min="15" max="15" width="46" style="1" customWidth="1"/>
    <col min="16" max="16" width="12.5703125" style="43" customWidth="1"/>
    <col min="17" max="17" width="15.42578125" style="38" customWidth="1"/>
    <col min="18" max="18" width="13.5703125" style="38" customWidth="1"/>
    <col min="19" max="19" width="13.85546875" style="38" customWidth="1"/>
    <col min="20" max="20" width="13.85546875" style="39" customWidth="1"/>
    <col min="21" max="21" width="14.5703125" style="39" customWidth="1"/>
    <col min="22" max="22" width="14.42578125" style="39" customWidth="1"/>
    <col min="23" max="23" width="12.7109375" style="40" customWidth="1"/>
    <col min="24" max="24" width="10.42578125" style="41" customWidth="1"/>
    <col min="25" max="25" width="15.140625" style="1" customWidth="1"/>
    <col min="26" max="26" width="14.7109375" style="1" customWidth="1"/>
    <col min="27" max="16384" width="9.140625" style="1"/>
  </cols>
  <sheetData>
    <row r="1" spans="1:33" ht="68.25" customHeight="1" x14ac:dyDescent="0.25">
      <c r="B1" s="2" t="s">
        <v>172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94" t="s">
        <v>128</v>
      </c>
      <c r="U1" s="194"/>
      <c r="V1" s="194"/>
      <c r="W1" s="194"/>
      <c r="X1" s="194"/>
      <c r="Z1" s="4"/>
      <c r="AA1" s="5"/>
    </row>
    <row r="2" spans="1:33" s="7" customFormat="1" ht="21" x14ac:dyDescent="0.35">
      <c r="A2" s="195" t="s">
        <v>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6"/>
      <c r="Z2" s="6"/>
      <c r="AA2" s="6"/>
      <c r="AB2" s="6"/>
      <c r="AC2" s="6"/>
      <c r="AD2" s="6"/>
      <c r="AE2" s="6"/>
      <c r="AF2" s="6"/>
    </row>
    <row r="3" spans="1:33" s="7" customFormat="1" ht="15" x14ac:dyDescent="0.25">
      <c r="A3" s="197" t="s">
        <v>129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6"/>
      <c r="Z3" s="6"/>
      <c r="AA3" s="6"/>
      <c r="AB3" s="6"/>
      <c r="AC3" s="6"/>
      <c r="AD3" s="6"/>
      <c r="AE3" s="6"/>
      <c r="AF3" s="6"/>
    </row>
    <row r="4" spans="1:33" s="7" customFormat="1" ht="15" x14ac:dyDescent="0.25">
      <c r="A4" s="199" t="s">
        <v>1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6"/>
      <c r="Z4" s="6"/>
      <c r="AA4" s="6"/>
      <c r="AB4" s="6"/>
      <c r="AC4" s="6"/>
      <c r="AD4" s="6"/>
      <c r="AE4" s="6"/>
      <c r="AF4" s="6"/>
      <c r="AG4" s="6"/>
    </row>
    <row r="5" spans="1:33" s="7" customFormat="1" x14ac:dyDescent="0.25">
      <c r="A5" s="201" t="s">
        <v>130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163"/>
      <c r="W5" s="163"/>
      <c r="X5" s="163"/>
      <c r="Y5" s="6"/>
      <c r="Z5" s="6"/>
      <c r="AA5" s="6"/>
      <c r="AB5" s="6"/>
      <c r="AC5" s="6"/>
      <c r="AD5" s="6"/>
      <c r="AE5" s="6"/>
      <c r="AF5" s="6"/>
      <c r="AG5" s="6"/>
    </row>
    <row r="6" spans="1:33" s="7" customFormat="1" x14ac:dyDescent="0.25">
      <c r="A6" s="201" t="s">
        <v>131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6"/>
      <c r="Z6" s="6"/>
      <c r="AA6" s="6"/>
      <c r="AB6" s="6"/>
      <c r="AC6" s="6"/>
      <c r="AD6" s="6"/>
      <c r="AE6" s="6"/>
      <c r="AF6" s="6"/>
    </row>
    <row r="7" spans="1:33" s="7" customFormat="1" ht="15.75" customHeight="1" x14ac:dyDescent="0.35">
      <c r="A7" s="8" t="s">
        <v>2</v>
      </c>
      <c r="B7" s="8"/>
      <c r="C7" s="8"/>
      <c r="D7" s="8"/>
      <c r="E7" s="8"/>
      <c r="F7" s="8"/>
      <c r="G7" s="8"/>
      <c r="H7" s="8"/>
      <c r="I7" s="9"/>
      <c r="J7" s="10"/>
      <c r="K7" s="10"/>
      <c r="L7" s="10"/>
      <c r="M7" s="10"/>
      <c r="N7" s="11"/>
      <c r="O7" s="11"/>
      <c r="P7" s="11"/>
      <c r="W7" s="12"/>
      <c r="Z7" s="13"/>
      <c r="AA7" s="14"/>
      <c r="AB7" s="14"/>
      <c r="AC7" s="14"/>
      <c r="AD7" s="14"/>
      <c r="AE7" s="14"/>
    </row>
    <row r="8" spans="1:33" ht="15.75" customHeight="1" x14ac:dyDescent="0.25">
      <c r="A8" s="183" t="s">
        <v>3</v>
      </c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"/>
      <c r="R8" s="1"/>
      <c r="S8" s="1"/>
      <c r="T8" s="1"/>
      <c r="U8" s="15"/>
      <c r="V8" s="15"/>
      <c r="W8" s="16"/>
      <c r="X8" s="5"/>
      <c r="Z8" s="13"/>
      <c r="AA8" s="14"/>
      <c r="AB8" s="14"/>
      <c r="AC8" s="14"/>
      <c r="AD8" s="14"/>
      <c r="AE8" s="14"/>
    </row>
    <row r="9" spans="1:33" ht="15.75" customHeight="1" x14ac:dyDescent="0.25">
      <c r="A9" s="183" t="s">
        <v>4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7"/>
      <c r="R9" s="17"/>
      <c r="S9" s="17"/>
      <c r="T9" s="17"/>
      <c r="U9" s="17"/>
      <c r="V9" s="17"/>
      <c r="W9" s="54"/>
      <c r="X9" s="17"/>
      <c r="Y9" s="17"/>
      <c r="Z9" s="13"/>
      <c r="AA9" s="14"/>
      <c r="AB9" s="14"/>
      <c r="AC9" s="14"/>
      <c r="AD9" s="14"/>
      <c r="AE9" s="14"/>
    </row>
    <row r="10" spans="1:33" ht="9.75" customHeight="1" x14ac:dyDescent="0.25">
      <c r="A10" s="18"/>
      <c r="B10" s="3"/>
      <c r="C10" s="3"/>
      <c r="D10" s="3"/>
      <c r="E10" s="3"/>
      <c r="F10" s="3"/>
      <c r="G10" s="3"/>
      <c r="H10" s="3"/>
      <c r="I10" s="3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54"/>
      <c r="X10" s="17"/>
      <c r="Y10" s="17"/>
      <c r="Z10" s="13"/>
      <c r="AA10" s="14"/>
      <c r="AB10" s="14"/>
      <c r="AC10" s="14"/>
      <c r="AD10" s="14"/>
      <c r="AE10" s="14"/>
    </row>
    <row r="11" spans="1:33" ht="25.5" customHeight="1" x14ac:dyDescent="0.25">
      <c r="A11" s="184" t="s">
        <v>5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5" t="s">
        <v>6</v>
      </c>
      <c r="P11" s="186" t="s">
        <v>7</v>
      </c>
      <c r="Q11" s="185" t="s">
        <v>8</v>
      </c>
      <c r="R11" s="185"/>
      <c r="S11" s="185"/>
      <c r="T11" s="187"/>
      <c r="U11" s="187"/>
      <c r="V11" s="187"/>
      <c r="W11" s="184" t="s">
        <v>9</v>
      </c>
      <c r="X11" s="184"/>
    </row>
    <row r="12" spans="1:33" ht="70.5" customHeight="1" x14ac:dyDescent="0.25">
      <c r="A12" s="188" t="s">
        <v>10</v>
      </c>
      <c r="B12" s="189"/>
      <c r="C12" s="190"/>
      <c r="D12" s="188" t="s">
        <v>11</v>
      </c>
      <c r="E12" s="190"/>
      <c r="F12" s="188" t="s">
        <v>12</v>
      </c>
      <c r="G12" s="190"/>
      <c r="H12" s="191" t="s">
        <v>13</v>
      </c>
      <c r="I12" s="192"/>
      <c r="J12" s="192"/>
      <c r="K12" s="192"/>
      <c r="L12" s="192"/>
      <c r="M12" s="192"/>
      <c r="N12" s="193"/>
      <c r="O12" s="185"/>
      <c r="P12" s="186"/>
      <c r="Q12" s="19">
        <v>2015</v>
      </c>
      <c r="R12" s="20">
        <v>2016</v>
      </c>
      <c r="S12" s="20">
        <v>2017</v>
      </c>
      <c r="T12" s="20">
        <v>2018</v>
      </c>
      <c r="U12" s="20">
        <v>2019</v>
      </c>
      <c r="V12" s="20">
        <v>2020</v>
      </c>
      <c r="W12" s="21" t="s">
        <v>14</v>
      </c>
      <c r="X12" s="22" t="s">
        <v>15</v>
      </c>
    </row>
    <row r="13" spans="1:33" s="26" customFormat="1" x14ac:dyDescent="0.2">
      <c r="A13" s="22">
        <v>1</v>
      </c>
      <c r="B13" s="22">
        <v>2</v>
      </c>
      <c r="C13" s="22">
        <v>3</v>
      </c>
      <c r="D13" s="22">
        <v>4</v>
      </c>
      <c r="E13" s="22">
        <v>5</v>
      </c>
      <c r="F13" s="22">
        <v>6</v>
      </c>
      <c r="G13" s="22">
        <v>7</v>
      </c>
      <c r="H13" s="22">
        <v>8</v>
      </c>
      <c r="I13" s="22">
        <v>9</v>
      </c>
      <c r="J13" s="22">
        <v>10</v>
      </c>
      <c r="K13" s="22">
        <v>11</v>
      </c>
      <c r="L13" s="22">
        <v>12</v>
      </c>
      <c r="M13" s="22">
        <v>13</v>
      </c>
      <c r="N13" s="22">
        <v>14</v>
      </c>
      <c r="O13" s="23">
        <v>15</v>
      </c>
      <c r="P13" s="24">
        <v>16</v>
      </c>
      <c r="Q13" s="23">
        <v>17</v>
      </c>
      <c r="R13" s="23">
        <v>18</v>
      </c>
      <c r="S13" s="23">
        <v>19</v>
      </c>
      <c r="T13" s="25">
        <v>20</v>
      </c>
      <c r="U13" s="25">
        <v>21</v>
      </c>
      <c r="V13" s="25">
        <v>22</v>
      </c>
      <c r="W13" s="21">
        <v>23</v>
      </c>
      <c r="X13" s="22">
        <v>24</v>
      </c>
    </row>
    <row r="14" spans="1:33" s="2" customFormat="1" ht="57.75" customHeight="1" x14ac:dyDescent="0.25">
      <c r="A14" s="173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47" t="s">
        <v>79</v>
      </c>
      <c r="P14" s="140" t="s">
        <v>16</v>
      </c>
      <c r="Q14" s="141">
        <f>Q24+Q83+Q106</f>
        <v>228057.06405000002</v>
      </c>
      <c r="R14" s="141">
        <f t="shared" ref="R14:V14" si="0">R24+R83+R106</f>
        <v>232763.31474999999</v>
      </c>
      <c r="S14" s="141">
        <f t="shared" si="0"/>
        <v>221987.58049999998</v>
      </c>
      <c r="T14" s="141">
        <f t="shared" si="0"/>
        <v>243059.69994999998</v>
      </c>
      <c r="U14" s="141">
        <f t="shared" si="0"/>
        <v>239672.4154</v>
      </c>
      <c r="V14" s="141">
        <f t="shared" si="0"/>
        <v>244033.10249999998</v>
      </c>
      <c r="W14" s="142">
        <f>Q14+R14+S14+T14+U14+V14</f>
        <v>1409573.1771500001</v>
      </c>
      <c r="X14" s="143">
        <v>2020</v>
      </c>
    </row>
    <row r="15" spans="1:33" s="2" customFormat="1" ht="53.25" customHeight="1" x14ac:dyDescent="0.25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74" t="s">
        <v>80</v>
      </c>
      <c r="P15" s="75"/>
      <c r="Q15" s="76"/>
      <c r="R15" s="76"/>
      <c r="S15" s="76"/>
      <c r="T15" s="77"/>
      <c r="U15" s="77"/>
      <c r="V15" s="77"/>
      <c r="W15" s="77"/>
      <c r="X15" s="78"/>
    </row>
    <row r="16" spans="1:33" s="2" customFormat="1" ht="44.25" x14ac:dyDescent="0.25">
      <c r="A16" s="173"/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47" t="s">
        <v>31</v>
      </c>
      <c r="P16" s="27" t="s">
        <v>17</v>
      </c>
      <c r="Q16" s="33">
        <v>250</v>
      </c>
      <c r="R16" s="33">
        <v>200</v>
      </c>
      <c r="S16" s="33">
        <v>100</v>
      </c>
      <c r="T16" s="34">
        <v>200</v>
      </c>
      <c r="U16" s="34">
        <v>150</v>
      </c>
      <c r="V16" s="34">
        <v>150</v>
      </c>
      <c r="W16" s="34">
        <f>Q16+R16+S16+T16+U16+V16</f>
        <v>1050</v>
      </c>
      <c r="X16" s="30">
        <v>2020</v>
      </c>
    </row>
    <row r="17" spans="1:24" s="2" customFormat="1" ht="36.75" customHeight="1" x14ac:dyDescent="0.25">
      <c r="A17" s="173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47" t="s">
        <v>46</v>
      </c>
      <c r="P17" s="27" t="s">
        <v>165</v>
      </c>
      <c r="Q17" s="182">
        <v>24.795999999999999</v>
      </c>
      <c r="R17" s="182">
        <v>25.1</v>
      </c>
      <c r="S17" s="182">
        <v>25.5</v>
      </c>
      <c r="T17" s="182">
        <v>25.9</v>
      </c>
      <c r="U17" s="182">
        <v>26.8</v>
      </c>
      <c r="V17" s="182">
        <v>27.2</v>
      </c>
      <c r="W17" s="182">
        <f>V17</f>
        <v>27.2</v>
      </c>
      <c r="X17" s="30">
        <v>2020</v>
      </c>
    </row>
    <row r="18" spans="1:24" s="2" customFormat="1" ht="44.25" customHeight="1" x14ac:dyDescent="0.25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47" t="s">
        <v>47</v>
      </c>
      <c r="P18" s="27" t="s">
        <v>18</v>
      </c>
      <c r="Q18" s="35">
        <v>0.68</v>
      </c>
      <c r="R18" s="31">
        <v>0.66</v>
      </c>
      <c r="S18" s="31">
        <v>0.64</v>
      </c>
      <c r="T18" s="32">
        <v>0.64</v>
      </c>
      <c r="U18" s="32">
        <v>0.62</v>
      </c>
      <c r="V18" s="32">
        <v>0.62</v>
      </c>
      <c r="W18" s="35">
        <v>0.62</v>
      </c>
      <c r="X18" s="30">
        <v>2020</v>
      </c>
    </row>
    <row r="19" spans="1:24" s="2" customFormat="1" ht="45" customHeight="1" x14ac:dyDescent="0.25">
      <c r="A19" s="173"/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47" t="s">
        <v>32</v>
      </c>
      <c r="P19" s="27" t="s">
        <v>19</v>
      </c>
      <c r="Q19" s="28">
        <v>2.5</v>
      </c>
      <c r="R19" s="28">
        <v>2.2999999999999998</v>
      </c>
      <c r="S19" s="28">
        <v>2.1</v>
      </c>
      <c r="T19" s="113">
        <v>1.9</v>
      </c>
      <c r="U19" s="113">
        <v>1.9</v>
      </c>
      <c r="V19" s="113">
        <v>1.8</v>
      </c>
      <c r="W19" s="113">
        <v>1.8</v>
      </c>
      <c r="X19" s="30">
        <v>2020</v>
      </c>
    </row>
    <row r="20" spans="1:24" s="2" customFormat="1" ht="65.25" customHeight="1" x14ac:dyDescent="0.25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47" t="s">
        <v>116</v>
      </c>
      <c r="P20" s="27" t="s">
        <v>20</v>
      </c>
      <c r="Q20" s="34">
        <v>324</v>
      </c>
      <c r="R20" s="33">
        <v>344</v>
      </c>
      <c r="S20" s="33">
        <v>364</v>
      </c>
      <c r="T20" s="32">
        <v>384</v>
      </c>
      <c r="U20" s="32">
        <v>404</v>
      </c>
      <c r="V20" s="32">
        <v>424</v>
      </c>
      <c r="W20" s="34">
        <f>Q20+R20+S20+T20+U20+V20</f>
        <v>2244</v>
      </c>
      <c r="X20" s="30">
        <v>2020</v>
      </c>
    </row>
    <row r="21" spans="1:24" s="2" customFormat="1" ht="67.5" customHeight="1" x14ac:dyDescent="0.25">
      <c r="A21" s="174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74" t="s">
        <v>81</v>
      </c>
      <c r="P21" s="75"/>
      <c r="Q21" s="76"/>
      <c r="R21" s="76"/>
      <c r="S21" s="76"/>
      <c r="T21" s="77"/>
      <c r="U21" s="77"/>
      <c r="V21" s="77"/>
      <c r="W21" s="79"/>
      <c r="X21" s="78"/>
    </row>
    <row r="22" spans="1:24" s="2" customFormat="1" ht="91.5" customHeight="1" x14ac:dyDescent="0.25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47" t="s">
        <v>48</v>
      </c>
      <c r="P22" s="27" t="s">
        <v>18</v>
      </c>
      <c r="Q22" s="33">
        <v>4</v>
      </c>
      <c r="R22" s="33">
        <v>10</v>
      </c>
      <c r="S22" s="33">
        <v>15</v>
      </c>
      <c r="T22" s="34">
        <v>20</v>
      </c>
      <c r="U22" s="34">
        <v>20</v>
      </c>
      <c r="V22" s="34">
        <v>20</v>
      </c>
      <c r="W22" s="34">
        <f>SUM(Q22:V22)</f>
        <v>89</v>
      </c>
      <c r="X22" s="30">
        <v>2020</v>
      </c>
    </row>
    <row r="23" spans="1:24" s="2" customFormat="1" ht="106.5" customHeight="1" x14ac:dyDescent="0.25">
      <c r="A23" s="173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47" t="s">
        <v>49</v>
      </c>
      <c r="P23" s="27" t="s">
        <v>18</v>
      </c>
      <c r="Q23" s="28">
        <v>98.2</v>
      </c>
      <c r="R23" s="28">
        <v>99</v>
      </c>
      <c r="S23" s="28">
        <v>99</v>
      </c>
      <c r="T23" s="113">
        <v>100</v>
      </c>
      <c r="U23" s="113">
        <v>100</v>
      </c>
      <c r="V23" s="113">
        <v>100</v>
      </c>
      <c r="W23" s="113">
        <v>100</v>
      </c>
      <c r="X23" s="30">
        <v>2020</v>
      </c>
    </row>
    <row r="24" spans="1:24" s="2" customFormat="1" ht="46.5" customHeight="1" x14ac:dyDescent="0.25">
      <c r="A24" s="175"/>
      <c r="B24" s="175"/>
      <c r="C24" s="175"/>
      <c r="D24" s="123">
        <v>0</v>
      </c>
      <c r="E24" s="123">
        <v>5</v>
      </c>
      <c r="F24" s="123">
        <v>0</v>
      </c>
      <c r="G24" s="123">
        <v>1</v>
      </c>
      <c r="H24" s="123">
        <v>0</v>
      </c>
      <c r="I24" s="123">
        <v>5</v>
      </c>
      <c r="J24" s="123">
        <v>1</v>
      </c>
      <c r="K24" s="123">
        <v>0</v>
      </c>
      <c r="L24" s="123">
        <v>0</v>
      </c>
      <c r="M24" s="123">
        <v>0</v>
      </c>
      <c r="N24" s="123">
        <v>0</v>
      </c>
      <c r="O24" s="50" t="s">
        <v>21</v>
      </c>
      <c r="P24" s="136" t="s">
        <v>22</v>
      </c>
      <c r="Q24" s="137">
        <f t="shared" ref="Q24:V24" si="1">Q25+Q45</f>
        <v>30578.799999999999</v>
      </c>
      <c r="R24" s="137">
        <f t="shared" si="1"/>
        <v>52463.299999999996</v>
      </c>
      <c r="S24" s="137">
        <f t="shared" si="1"/>
        <v>50702.6</v>
      </c>
      <c r="T24" s="137">
        <f t="shared" si="1"/>
        <v>60702.6</v>
      </c>
      <c r="U24" s="137">
        <f t="shared" si="1"/>
        <v>60702.6</v>
      </c>
      <c r="V24" s="137">
        <f t="shared" si="1"/>
        <v>60702.6</v>
      </c>
      <c r="W24" s="138">
        <f t="shared" ref="W24:W26" si="2">Q24+R24+S24+T24+U24+V24</f>
        <v>315852.5</v>
      </c>
      <c r="X24" s="139">
        <v>2020</v>
      </c>
    </row>
    <row r="25" spans="1:24" s="2" customFormat="1" ht="54.75" customHeight="1" x14ac:dyDescent="0.25">
      <c r="A25" s="125">
        <v>0</v>
      </c>
      <c r="B25" s="125">
        <v>0</v>
      </c>
      <c r="C25" s="125">
        <v>7</v>
      </c>
      <c r="D25" s="125">
        <v>0</v>
      </c>
      <c r="E25" s="125">
        <v>5</v>
      </c>
      <c r="F25" s="125">
        <v>0</v>
      </c>
      <c r="G25" s="125">
        <v>1</v>
      </c>
      <c r="H25" s="125">
        <v>0</v>
      </c>
      <c r="I25" s="125">
        <v>5</v>
      </c>
      <c r="J25" s="125">
        <v>1</v>
      </c>
      <c r="K25" s="125">
        <v>0</v>
      </c>
      <c r="L25" s="125">
        <v>1</v>
      </c>
      <c r="M25" s="125">
        <v>0</v>
      </c>
      <c r="N25" s="125">
        <v>0</v>
      </c>
      <c r="O25" s="69" t="s">
        <v>50</v>
      </c>
      <c r="P25" s="149" t="s">
        <v>22</v>
      </c>
      <c r="Q25" s="160">
        <f>Q41+Q27+Q37</f>
        <v>0</v>
      </c>
      <c r="R25" s="160">
        <f t="shared" ref="R25:V25" si="3">R41+R27+R37</f>
        <v>41760.699999999997</v>
      </c>
      <c r="S25" s="160">
        <f t="shared" si="3"/>
        <v>40000</v>
      </c>
      <c r="T25" s="160">
        <f t="shared" si="3"/>
        <v>50000</v>
      </c>
      <c r="U25" s="160">
        <f t="shared" si="3"/>
        <v>50000</v>
      </c>
      <c r="V25" s="160">
        <f t="shared" si="3"/>
        <v>50000</v>
      </c>
      <c r="W25" s="150">
        <f t="shared" si="2"/>
        <v>231760.7</v>
      </c>
      <c r="X25" s="159">
        <v>2020</v>
      </c>
    </row>
    <row r="26" spans="1:24" s="2" customFormat="1" ht="63.75" customHeight="1" x14ac:dyDescent="0.25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48" t="s">
        <v>91</v>
      </c>
      <c r="P26" s="27" t="s">
        <v>17</v>
      </c>
      <c r="Q26" s="33">
        <f>Q42</f>
        <v>0</v>
      </c>
      <c r="R26" s="33">
        <v>0</v>
      </c>
      <c r="S26" s="33">
        <v>0</v>
      </c>
      <c r="T26" s="33">
        <v>10</v>
      </c>
      <c r="U26" s="33">
        <v>10</v>
      </c>
      <c r="V26" s="33">
        <v>10</v>
      </c>
      <c r="W26" s="34">
        <f t="shared" si="2"/>
        <v>30</v>
      </c>
      <c r="X26" s="30">
        <v>2020</v>
      </c>
    </row>
    <row r="27" spans="1:24" s="2" customFormat="1" ht="82.5" customHeight="1" x14ac:dyDescent="0.25">
      <c r="A27" s="124">
        <v>0</v>
      </c>
      <c r="B27" s="124">
        <v>0</v>
      </c>
      <c r="C27" s="124">
        <v>7</v>
      </c>
      <c r="D27" s="124">
        <v>0</v>
      </c>
      <c r="E27" s="124">
        <v>5</v>
      </c>
      <c r="F27" s="124">
        <v>0</v>
      </c>
      <c r="G27" s="124">
        <v>1</v>
      </c>
      <c r="H27" s="124">
        <v>0</v>
      </c>
      <c r="I27" s="124">
        <v>5</v>
      </c>
      <c r="J27" s="124">
        <v>1</v>
      </c>
      <c r="K27" s="124">
        <v>0</v>
      </c>
      <c r="L27" s="124">
        <v>1</v>
      </c>
      <c r="M27" s="124">
        <v>0</v>
      </c>
      <c r="N27" s="124">
        <v>1</v>
      </c>
      <c r="O27" s="80" t="s">
        <v>112</v>
      </c>
      <c r="P27" s="146" t="s">
        <v>22</v>
      </c>
      <c r="Q27" s="161">
        <v>0</v>
      </c>
      <c r="R27" s="161">
        <v>0</v>
      </c>
      <c r="S27" s="161">
        <v>0</v>
      </c>
      <c r="T27" s="147">
        <v>10000</v>
      </c>
      <c r="U27" s="147">
        <v>10000</v>
      </c>
      <c r="V27" s="147">
        <v>10000</v>
      </c>
      <c r="W27" s="145">
        <f>Q27+R27+S27+T27+U27+V27</f>
        <v>30000</v>
      </c>
      <c r="X27" s="144">
        <v>2020</v>
      </c>
    </row>
    <row r="28" spans="1:24" s="2" customFormat="1" ht="51.75" customHeight="1" x14ac:dyDescent="0.25">
      <c r="A28" s="125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49" t="s">
        <v>92</v>
      </c>
      <c r="P28" s="27" t="s">
        <v>23</v>
      </c>
      <c r="Q28" s="34">
        <v>0</v>
      </c>
      <c r="R28" s="34">
        <v>0</v>
      </c>
      <c r="S28" s="34">
        <v>0</v>
      </c>
      <c r="T28" s="34">
        <v>2</v>
      </c>
      <c r="U28" s="34">
        <v>2</v>
      </c>
      <c r="V28" s="34">
        <v>2</v>
      </c>
      <c r="W28" s="34">
        <f>Q28+R28+S28+T28+U28+V28</f>
        <v>6</v>
      </c>
      <c r="X28" s="30">
        <v>2020</v>
      </c>
    </row>
    <row r="29" spans="1:24" s="2" customFormat="1" ht="60.75" customHeight="1" x14ac:dyDescent="0.25">
      <c r="A29" s="125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48" t="s">
        <v>55</v>
      </c>
      <c r="P29" s="30" t="s">
        <v>24</v>
      </c>
      <c r="Q29" s="34">
        <v>0</v>
      </c>
      <c r="R29" s="34">
        <v>0</v>
      </c>
      <c r="S29" s="34">
        <v>0</v>
      </c>
      <c r="T29" s="34">
        <v>12</v>
      </c>
      <c r="U29" s="34">
        <v>12</v>
      </c>
      <c r="V29" s="34">
        <v>12</v>
      </c>
      <c r="W29" s="34">
        <f>Q29+R29+S29+T29+U29+V29</f>
        <v>36</v>
      </c>
      <c r="X29" s="30">
        <v>2020</v>
      </c>
    </row>
    <row r="30" spans="1:24" s="2" customFormat="1" ht="55.5" customHeight="1" x14ac:dyDescent="0.25">
      <c r="A30" s="125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60" t="s">
        <v>54</v>
      </c>
      <c r="P30" s="27" t="s">
        <v>88</v>
      </c>
      <c r="Q30" s="34">
        <v>0</v>
      </c>
      <c r="R30" s="34">
        <v>0</v>
      </c>
      <c r="S30" s="34">
        <v>0</v>
      </c>
      <c r="T30" s="34">
        <v>183</v>
      </c>
      <c r="U30" s="34">
        <v>183</v>
      </c>
      <c r="V30" s="34">
        <v>183</v>
      </c>
      <c r="W30" s="34">
        <f>Q30+R30+S30+T30+U30+V30</f>
        <v>549</v>
      </c>
      <c r="X30" s="30">
        <v>2020</v>
      </c>
    </row>
    <row r="31" spans="1:24" s="2" customFormat="1" ht="58.5" customHeight="1" x14ac:dyDescent="0.25">
      <c r="A31" s="125"/>
      <c r="B31" s="125"/>
      <c r="C31" s="125"/>
      <c r="D31" s="125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45" t="s">
        <v>169</v>
      </c>
      <c r="P31" s="53" t="s">
        <v>30</v>
      </c>
      <c r="Q31" s="53">
        <v>1</v>
      </c>
      <c r="R31" s="53">
        <v>1</v>
      </c>
      <c r="S31" s="53">
        <v>1</v>
      </c>
      <c r="T31" s="53">
        <v>1</v>
      </c>
      <c r="U31" s="53">
        <v>1</v>
      </c>
      <c r="V31" s="53">
        <v>1</v>
      </c>
      <c r="W31" s="56" t="s">
        <v>29</v>
      </c>
      <c r="X31" s="56">
        <v>2020</v>
      </c>
    </row>
    <row r="32" spans="1:24" s="2" customFormat="1" ht="48.75" customHeight="1" x14ac:dyDescent="0.25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46" t="s">
        <v>83</v>
      </c>
      <c r="P32" s="27" t="s">
        <v>84</v>
      </c>
      <c r="Q32" s="44">
        <v>1</v>
      </c>
      <c r="R32" s="44">
        <v>1</v>
      </c>
      <c r="S32" s="44">
        <v>1</v>
      </c>
      <c r="T32" s="44">
        <v>1</v>
      </c>
      <c r="U32" s="44">
        <v>1</v>
      </c>
      <c r="V32" s="44">
        <v>1</v>
      </c>
      <c r="W32" s="57">
        <f>SUM(Q32:V32)</f>
        <v>6</v>
      </c>
      <c r="X32" s="57">
        <v>2020</v>
      </c>
    </row>
    <row r="33" spans="1:24" s="2" customFormat="1" ht="66" customHeight="1" x14ac:dyDescent="0.25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45" t="s">
        <v>170</v>
      </c>
      <c r="P33" s="53" t="s">
        <v>30</v>
      </c>
      <c r="Q33" s="53">
        <v>1</v>
      </c>
      <c r="R33" s="53">
        <v>1</v>
      </c>
      <c r="S33" s="53">
        <v>1</v>
      </c>
      <c r="T33" s="53">
        <v>1</v>
      </c>
      <c r="U33" s="53">
        <v>1</v>
      </c>
      <c r="V33" s="53">
        <v>1</v>
      </c>
      <c r="W33" s="56" t="s">
        <v>29</v>
      </c>
      <c r="X33" s="56">
        <v>2020</v>
      </c>
    </row>
    <row r="34" spans="1:24" s="2" customFormat="1" ht="48.75" customHeight="1" x14ac:dyDescent="0.25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46" t="s">
        <v>51</v>
      </c>
      <c r="P34" s="27" t="s">
        <v>84</v>
      </c>
      <c r="Q34" s="44">
        <v>1</v>
      </c>
      <c r="R34" s="44">
        <v>1</v>
      </c>
      <c r="S34" s="44">
        <v>1</v>
      </c>
      <c r="T34" s="44">
        <v>1</v>
      </c>
      <c r="U34" s="44">
        <v>1</v>
      </c>
      <c r="V34" s="44">
        <v>1</v>
      </c>
      <c r="W34" s="57">
        <f>SUM(Q34:V34)</f>
        <v>6</v>
      </c>
      <c r="X34" s="57">
        <v>2020</v>
      </c>
    </row>
    <row r="35" spans="1:24" s="2" customFormat="1" ht="56.25" customHeight="1" x14ac:dyDescent="0.25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45" t="s">
        <v>113</v>
      </c>
      <c r="P35" s="53" t="s">
        <v>30</v>
      </c>
      <c r="Q35" s="53">
        <v>0</v>
      </c>
      <c r="R35" s="53">
        <v>0</v>
      </c>
      <c r="S35" s="53">
        <v>0</v>
      </c>
      <c r="T35" s="53">
        <v>1</v>
      </c>
      <c r="U35" s="53">
        <v>1</v>
      </c>
      <c r="V35" s="53">
        <v>1</v>
      </c>
      <c r="W35" s="56" t="s">
        <v>29</v>
      </c>
      <c r="X35" s="56">
        <v>2020</v>
      </c>
    </row>
    <row r="36" spans="1:24" s="2" customFormat="1" ht="45.75" customHeight="1" x14ac:dyDescent="0.25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46" t="s">
        <v>161</v>
      </c>
      <c r="P36" s="27" t="s">
        <v>84</v>
      </c>
      <c r="Q36" s="44">
        <v>5</v>
      </c>
      <c r="R36" s="44">
        <v>10</v>
      </c>
      <c r="S36" s="44">
        <v>15</v>
      </c>
      <c r="T36" s="44">
        <v>10</v>
      </c>
      <c r="U36" s="44">
        <v>15</v>
      </c>
      <c r="V36" s="44">
        <v>10</v>
      </c>
      <c r="W36" s="57">
        <f>SUM(Q36:V36)</f>
        <v>65</v>
      </c>
      <c r="X36" s="57">
        <v>2020</v>
      </c>
    </row>
    <row r="37" spans="1:24" s="2" customFormat="1" ht="42" customHeight="1" x14ac:dyDescent="0.25">
      <c r="A37" s="124">
        <v>0</v>
      </c>
      <c r="B37" s="124">
        <v>0</v>
      </c>
      <c r="C37" s="124">
        <v>7</v>
      </c>
      <c r="D37" s="124">
        <v>0</v>
      </c>
      <c r="E37" s="124">
        <v>5</v>
      </c>
      <c r="F37" s="124">
        <v>0</v>
      </c>
      <c r="G37" s="124">
        <v>1</v>
      </c>
      <c r="H37" s="124">
        <v>0</v>
      </c>
      <c r="I37" s="124">
        <v>5</v>
      </c>
      <c r="J37" s="124">
        <v>1</v>
      </c>
      <c r="K37" s="124">
        <v>0</v>
      </c>
      <c r="L37" s="124">
        <v>1</v>
      </c>
      <c r="M37" s="124">
        <v>0</v>
      </c>
      <c r="N37" s="124">
        <v>2</v>
      </c>
      <c r="O37" s="80" t="s">
        <v>114</v>
      </c>
      <c r="P37" s="144" t="s">
        <v>16</v>
      </c>
      <c r="Q37" s="145">
        <v>0</v>
      </c>
      <c r="R37" s="145">
        <v>41760.699999999997</v>
      </c>
      <c r="S37" s="145">
        <v>40000</v>
      </c>
      <c r="T37" s="145">
        <v>40000</v>
      </c>
      <c r="U37" s="145">
        <v>40000</v>
      </c>
      <c r="V37" s="145">
        <v>40000</v>
      </c>
      <c r="W37" s="145">
        <f t="shared" ref="W37" si="4">Q37+R37+S37+T37+U37+V37</f>
        <v>201760.7</v>
      </c>
      <c r="X37" s="144">
        <v>2020</v>
      </c>
    </row>
    <row r="38" spans="1:24" s="2" customFormat="1" ht="37.5" customHeight="1" x14ac:dyDescent="0.25">
      <c r="A38" s="125"/>
      <c r="B38" s="125"/>
      <c r="C38" s="125"/>
      <c r="D38" s="125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48" t="s">
        <v>107</v>
      </c>
      <c r="P38" s="30" t="s">
        <v>87</v>
      </c>
      <c r="Q38" s="34">
        <v>0</v>
      </c>
      <c r="R38" s="29">
        <v>1155.5999999999999</v>
      </c>
      <c r="S38" s="29">
        <v>750.5</v>
      </c>
      <c r="T38" s="29">
        <v>750</v>
      </c>
      <c r="U38" s="29">
        <v>750.5</v>
      </c>
      <c r="V38" s="29">
        <v>750.5</v>
      </c>
      <c r="W38" s="29">
        <f>SUM(R38:V38)</f>
        <v>4157.1000000000004</v>
      </c>
      <c r="X38" s="30">
        <v>2020</v>
      </c>
    </row>
    <row r="39" spans="1:24" s="2" customFormat="1" ht="33" customHeight="1" x14ac:dyDescent="0.25">
      <c r="A39" s="125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48" t="s">
        <v>109</v>
      </c>
      <c r="P39" s="30" t="s">
        <v>87</v>
      </c>
      <c r="Q39" s="34">
        <v>0</v>
      </c>
      <c r="R39" s="29">
        <v>7136.4</v>
      </c>
      <c r="S39" s="29">
        <v>4681.3999999999996</v>
      </c>
      <c r="T39" s="29">
        <v>4681.3999999999996</v>
      </c>
      <c r="U39" s="29">
        <v>4681.3999999999996</v>
      </c>
      <c r="V39" s="29">
        <v>4681.3999999999996</v>
      </c>
      <c r="W39" s="29">
        <f>SUM(R39:V39)</f>
        <v>25862</v>
      </c>
      <c r="X39" s="30">
        <v>2020</v>
      </c>
    </row>
    <row r="40" spans="1:24" s="2" customFormat="1" ht="34.5" customHeight="1" x14ac:dyDescent="0.25">
      <c r="A40" s="125"/>
      <c r="B40" s="125"/>
      <c r="C40" s="125"/>
      <c r="D40" s="125"/>
      <c r="E40" s="125"/>
      <c r="F40" s="125"/>
      <c r="G40" s="125"/>
      <c r="H40" s="128"/>
      <c r="I40" s="128"/>
      <c r="J40" s="128"/>
      <c r="K40" s="128"/>
      <c r="L40" s="128"/>
      <c r="M40" s="128"/>
      <c r="N40" s="128"/>
      <c r="O40" s="48" t="s">
        <v>110</v>
      </c>
      <c r="P40" s="30" t="s">
        <v>84</v>
      </c>
      <c r="Q40" s="34">
        <v>0</v>
      </c>
      <c r="R40" s="29">
        <v>140</v>
      </c>
      <c r="S40" s="29">
        <v>90</v>
      </c>
      <c r="T40" s="29">
        <v>90</v>
      </c>
      <c r="U40" s="29">
        <v>90</v>
      </c>
      <c r="V40" s="29">
        <v>90</v>
      </c>
      <c r="W40" s="29">
        <f t="shared" ref="W40" si="5">Q40+R40+S40+T40+U40+V40</f>
        <v>500</v>
      </c>
      <c r="X40" s="30">
        <v>2020</v>
      </c>
    </row>
    <row r="41" spans="1:24" s="2" customFormat="1" ht="72.75" hidden="1" customHeight="1" x14ac:dyDescent="0.25">
      <c r="A41" s="124">
        <v>0</v>
      </c>
      <c r="B41" s="124">
        <v>0</v>
      </c>
      <c r="C41" s="124">
        <v>7</v>
      </c>
      <c r="D41" s="124">
        <v>0</v>
      </c>
      <c r="E41" s="124">
        <v>5</v>
      </c>
      <c r="F41" s="124">
        <v>0</v>
      </c>
      <c r="G41" s="124">
        <v>1</v>
      </c>
      <c r="H41" s="124">
        <v>0</v>
      </c>
      <c r="I41" s="124">
        <v>5</v>
      </c>
      <c r="J41" s="124">
        <v>1</v>
      </c>
      <c r="K41" s="124">
        <v>0</v>
      </c>
      <c r="L41" s="124">
        <v>1</v>
      </c>
      <c r="M41" s="124">
        <v>0</v>
      </c>
      <c r="N41" s="124">
        <v>3</v>
      </c>
      <c r="O41" s="80" t="s">
        <v>115</v>
      </c>
      <c r="P41" s="81" t="s">
        <v>22</v>
      </c>
      <c r="Q41" s="82">
        <v>0</v>
      </c>
      <c r="R41" s="83">
        <v>0</v>
      </c>
      <c r="S41" s="83">
        <v>0</v>
      </c>
      <c r="T41" s="94">
        <v>0</v>
      </c>
      <c r="U41" s="94">
        <v>0</v>
      </c>
      <c r="V41" s="95">
        <v>0</v>
      </c>
      <c r="W41" s="84">
        <f>Q41+R41+S41+T41+U41+V41</f>
        <v>0</v>
      </c>
      <c r="X41" s="85" t="s">
        <v>29</v>
      </c>
    </row>
    <row r="42" spans="1:24" s="2" customFormat="1" ht="48" hidden="1" customHeight="1" x14ac:dyDescent="0.25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49" t="s">
        <v>52</v>
      </c>
      <c r="P42" s="27" t="s">
        <v>17</v>
      </c>
      <c r="Q42" s="34">
        <v>0</v>
      </c>
      <c r="R42" s="33">
        <v>0</v>
      </c>
      <c r="S42" s="33">
        <v>0</v>
      </c>
      <c r="T42" s="96">
        <v>0</v>
      </c>
      <c r="U42" s="96">
        <v>0</v>
      </c>
      <c r="V42" s="97">
        <v>0</v>
      </c>
      <c r="W42" s="34">
        <f>Q42+R42+S42+T42+U42+V42</f>
        <v>0</v>
      </c>
      <c r="X42" s="30" t="s">
        <v>29</v>
      </c>
    </row>
    <row r="43" spans="1:24" s="2" customFormat="1" ht="63" hidden="1" customHeight="1" x14ac:dyDescent="0.25">
      <c r="A43" s="125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49" t="s">
        <v>53</v>
      </c>
      <c r="P43" s="27" t="s">
        <v>24</v>
      </c>
      <c r="Q43" s="34">
        <v>0</v>
      </c>
      <c r="R43" s="33">
        <v>0</v>
      </c>
      <c r="S43" s="33">
        <v>0</v>
      </c>
      <c r="T43" s="96">
        <v>0</v>
      </c>
      <c r="U43" s="96">
        <v>0</v>
      </c>
      <c r="V43" s="97">
        <v>0</v>
      </c>
      <c r="W43" s="34">
        <f>Q43+R43+S43+T43+U43+V43</f>
        <v>0</v>
      </c>
      <c r="X43" s="55" t="s">
        <v>29</v>
      </c>
    </row>
    <row r="44" spans="1:24" s="2" customFormat="1" ht="59.25" hidden="1" customHeight="1" x14ac:dyDescent="0.25">
      <c r="A44" s="125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60" t="s">
        <v>54</v>
      </c>
      <c r="P44" s="27" t="s">
        <v>88</v>
      </c>
      <c r="Q44" s="34">
        <v>0</v>
      </c>
      <c r="R44" s="33">
        <v>0</v>
      </c>
      <c r="S44" s="33">
        <v>0</v>
      </c>
      <c r="T44" s="96">
        <v>0</v>
      </c>
      <c r="U44" s="96">
        <v>0</v>
      </c>
      <c r="V44" s="97">
        <v>0</v>
      </c>
      <c r="W44" s="34">
        <v>0</v>
      </c>
      <c r="X44" s="55" t="s">
        <v>29</v>
      </c>
    </row>
    <row r="45" spans="1:24" s="2" customFormat="1" ht="63" customHeight="1" x14ac:dyDescent="0.25">
      <c r="A45" s="126">
        <v>0</v>
      </c>
      <c r="B45" s="126">
        <v>0</v>
      </c>
      <c r="C45" s="126">
        <v>7</v>
      </c>
      <c r="D45" s="126">
        <v>0</v>
      </c>
      <c r="E45" s="126">
        <v>5</v>
      </c>
      <c r="F45" s="126">
        <v>0</v>
      </c>
      <c r="G45" s="126">
        <v>1</v>
      </c>
      <c r="H45" s="127" t="s">
        <v>117</v>
      </c>
      <c r="I45" s="127" t="s">
        <v>118</v>
      </c>
      <c r="J45" s="127" t="s">
        <v>120</v>
      </c>
      <c r="K45" s="127" t="s">
        <v>117</v>
      </c>
      <c r="L45" s="127" t="s">
        <v>119</v>
      </c>
      <c r="M45" s="127" t="s">
        <v>117</v>
      </c>
      <c r="N45" s="127" t="s">
        <v>117</v>
      </c>
      <c r="O45" s="69" t="s">
        <v>56</v>
      </c>
      <c r="P45" s="159" t="s">
        <v>22</v>
      </c>
      <c r="Q45" s="150">
        <f>Q66+Q48+Q52</f>
        <v>30578.799999999999</v>
      </c>
      <c r="R45" s="150">
        <f>R66+R48+R52</f>
        <v>10702.6</v>
      </c>
      <c r="S45" s="150">
        <f>S66+S48+S52</f>
        <v>10702.6</v>
      </c>
      <c r="T45" s="150">
        <v>10702.6</v>
      </c>
      <c r="U45" s="150">
        <f>T45</f>
        <v>10702.6</v>
      </c>
      <c r="V45" s="150">
        <f>T45</f>
        <v>10702.6</v>
      </c>
      <c r="W45" s="150">
        <f t="shared" ref="W45" si="6">Q45+R45+S45+T45+U45+V45</f>
        <v>84091.8</v>
      </c>
      <c r="X45" s="159">
        <v>2020</v>
      </c>
    </row>
    <row r="46" spans="1:24" s="2" customFormat="1" ht="93.75" customHeight="1" x14ac:dyDescent="0.25">
      <c r="A46" s="125"/>
      <c r="B46" s="125"/>
      <c r="C46" s="125"/>
      <c r="D46" s="125"/>
      <c r="E46" s="125"/>
      <c r="F46" s="125"/>
      <c r="G46" s="125"/>
      <c r="H46" s="128"/>
      <c r="I46" s="128"/>
      <c r="J46" s="128"/>
      <c r="K46" s="128"/>
      <c r="L46" s="128"/>
      <c r="M46" s="128"/>
      <c r="N46" s="128"/>
      <c r="O46" s="48" t="s">
        <v>94</v>
      </c>
      <c r="P46" s="27" t="s">
        <v>17</v>
      </c>
      <c r="Q46" s="33">
        <f t="shared" ref="Q46:V46" si="7">Q50+Q54</f>
        <v>20</v>
      </c>
      <c r="R46" s="33">
        <f t="shared" si="7"/>
        <v>7</v>
      </c>
      <c r="S46" s="33">
        <f t="shared" si="7"/>
        <v>7</v>
      </c>
      <c r="T46" s="33">
        <f t="shared" si="7"/>
        <v>7</v>
      </c>
      <c r="U46" s="33">
        <f t="shared" si="7"/>
        <v>7</v>
      </c>
      <c r="V46" s="33">
        <f t="shared" si="7"/>
        <v>7</v>
      </c>
      <c r="W46" s="34">
        <f t="shared" ref="W46:W55" si="8">Q46+R46+S46+T46+U46+V46</f>
        <v>55</v>
      </c>
      <c r="X46" s="30">
        <v>2020</v>
      </c>
    </row>
    <row r="47" spans="1:24" s="2" customFormat="1" ht="75.75" hidden="1" customHeight="1" x14ac:dyDescent="0.25">
      <c r="A47" s="125"/>
      <c r="B47" s="125"/>
      <c r="C47" s="125"/>
      <c r="D47" s="125"/>
      <c r="E47" s="125"/>
      <c r="F47" s="125"/>
      <c r="G47" s="125"/>
      <c r="H47" s="128"/>
      <c r="I47" s="128"/>
      <c r="J47" s="128"/>
      <c r="K47" s="128"/>
      <c r="L47" s="128"/>
      <c r="M47" s="128"/>
      <c r="N47" s="128"/>
      <c r="O47" s="48" t="s">
        <v>95</v>
      </c>
      <c r="P47" s="27" t="s">
        <v>17</v>
      </c>
      <c r="Q47" s="33">
        <v>0</v>
      </c>
      <c r="R47" s="33">
        <v>0</v>
      </c>
      <c r="S47" s="33">
        <v>0</v>
      </c>
      <c r="T47" s="116">
        <v>0</v>
      </c>
      <c r="U47" s="116">
        <v>0</v>
      </c>
      <c r="V47" s="116">
        <v>0</v>
      </c>
      <c r="W47" s="34">
        <f>Q47+R47+S47+T47+U47+V47</f>
        <v>0</v>
      </c>
      <c r="X47" s="30" t="s">
        <v>29</v>
      </c>
    </row>
    <row r="48" spans="1:24" s="2" customFormat="1" ht="66" customHeight="1" x14ac:dyDescent="0.25">
      <c r="A48" s="124">
        <v>0</v>
      </c>
      <c r="B48" s="124">
        <v>0</v>
      </c>
      <c r="C48" s="124">
        <v>7</v>
      </c>
      <c r="D48" s="124">
        <v>1</v>
      </c>
      <c r="E48" s="124">
        <v>0</v>
      </c>
      <c r="F48" s="124">
        <v>0</v>
      </c>
      <c r="G48" s="124">
        <v>4</v>
      </c>
      <c r="H48" s="129" t="s">
        <v>117</v>
      </c>
      <c r="I48" s="129" t="s">
        <v>118</v>
      </c>
      <c r="J48" s="129" t="s">
        <v>120</v>
      </c>
      <c r="K48" s="129" t="s">
        <v>135</v>
      </c>
      <c r="L48" s="129" t="s">
        <v>118</v>
      </c>
      <c r="M48" s="129" t="s">
        <v>120</v>
      </c>
      <c r="N48" s="129" t="s">
        <v>120</v>
      </c>
      <c r="O48" s="80" t="s">
        <v>96</v>
      </c>
      <c r="P48" s="146" t="s">
        <v>16</v>
      </c>
      <c r="Q48" s="147">
        <v>24463</v>
      </c>
      <c r="R48" s="147">
        <v>6115.8</v>
      </c>
      <c r="S48" s="147">
        <v>6115.8</v>
      </c>
      <c r="T48" s="145">
        <f t="shared" ref="T48:V50" si="9">S48</f>
        <v>6115.8</v>
      </c>
      <c r="U48" s="145">
        <f t="shared" si="9"/>
        <v>6115.8</v>
      </c>
      <c r="V48" s="145">
        <f t="shared" si="9"/>
        <v>6115.8</v>
      </c>
      <c r="W48" s="145">
        <f t="shared" si="8"/>
        <v>55042.000000000007</v>
      </c>
      <c r="X48" s="144">
        <v>2020</v>
      </c>
    </row>
    <row r="49" spans="1:24" s="2" customFormat="1" ht="55.5" customHeight="1" x14ac:dyDescent="0.25">
      <c r="A49" s="125"/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49" t="s">
        <v>57</v>
      </c>
      <c r="P49" s="27" t="s">
        <v>24</v>
      </c>
      <c r="Q49" s="33">
        <v>16</v>
      </c>
      <c r="R49" s="33">
        <v>4</v>
      </c>
      <c r="S49" s="33">
        <v>4</v>
      </c>
      <c r="T49" s="34">
        <f t="shared" si="9"/>
        <v>4</v>
      </c>
      <c r="U49" s="34">
        <f t="shared" si="9"/>
        <v>4</v>
      </c>
      <c r="V49" s="34">
        <f t="shared" si="9"/>
        <v>4</v>
      </c>
      <c r="W49" s="34">
        <f t="shared" si="8"/>
        <v>36</v>
      </c>
      <c r="X49" s="30">
        <v>2020</v>
      </c>
    </row>
    <row r="50" spans="1:24" s="2" customFormat="1" ht="60" customHeight="1" x14ac:dyDescent="0.25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49" t="s">
        <v>59</v>
      </c>
      <c r="P50" s="27" t="s">
        <v>17</v>
      </c>
      <c r="Q50" s="33">
        <v>16</v>
      </c>
      <c r="R50" s="33">
        <v>4</v>
      </c>
      <c r="S50" s="33">
        <v>4</v>
      </c>
      <c r="T50" s="34">
        <f t="shared" si="9"/>
        <v>4</v>
      </c>
      <c r="U50" s="34">
        <f t="shared" si="9"/>
        <v>4</v>
      </c>
      <c r="V50" s="34">
        <f t="shared" si="9"/>
        <v>4</v>
      </c>
      <c r="W50" s="34">
        <f t="shared" si="8"/>
        <v>36</v>
      </c>
      <c r="X50" s="30">
        <v>2020</v>
      </c>
    </row>
    <row r="51" spans="1:24" s="2" customFormat="1" ht="83.25" customHeight="1" x14ac:dyDescent="0.25">
      <c r="A51" s="125"/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49" t="s">
        <v>60</v>
      </c>
      <c r="P51" s="27" t="s">
        <v>87</v>
      </c>
      <c r="Q51" s="34">
        <v>448</v>
      </c>
      <c r="R51" s="33">
        <v>112</v>
      </c>
      <c r="S51" s="33">
        <v>112</v>
      </c>
      <c r="T51" s="34">
        <v>112</v>
      </c>
      <c r="U51" s="34">
        <v>112</v>
      </c>
      <c r="V51" s="34">
        <v>112</v>
      </c>
      <c r="W51" s="34">
        <f t="shared" si="8"/>
        <v>1008</v>
      </c>
      <c r="X51" s="30">
        <v>2020</v>
      </c>
    </row>
    <row r="52" spans="1:24" s="2" customFormat="1" ht="73.5" customHeight="1" x14ac:dyDescent="0.25">
      <c r="A52" s="124">
        <v>0</v>
      </c>
      <c r="B52" s="124">
        <v>0</v>
      </c>
      <c r="C52" s="124">
        <v>7</v>
      </c>
      <c r="D52" s="124">
        <v>1</v>
      </c>
      <c r="E52" s="124">
        <v>0</v>
      </c>
      <c r="F52" s="124">
        <v>0</v>
      </c>
      <c r="G52" s="124">
        <v>4</v>
      </c>
      <c r="H52" s="129" t="s">
        <v>117</v>
      </c>
      <c r="I52" s="129" t="s">
        <v>118</v>
      </c>
      <c r="J52" s="129" t="s">
        <v>120</v>
      </c>
      <c r="K52" s="129" t="s">
        <v>118</v>
      </c>
      <c r="L52" s="129" t="s">
        <v>117</v>
      </c>
      <c r="M52" s="129" t="s">
        <v>134</v>
      </c>
      <c r="N52" s="129" t="s">
        <v>119</v>
      </c>
      <c r="O52" s="80" t="s">
        <v>97</v>
      </c>
      <c r="P52" s="146" t="s">
        <v>16</v>
      </c>
      <c r="Q52" s="147">
        <v>6115.8</v>
      </c>
      <c r="R52" s="147">
        <v>4586.8</v>
      </c>
      <c r="S52" s="147">
        <v>4586.8</v>
      </c>
      <c r="T52" s="145">
        <f t="shared" ref="T52:V55" si="10">S52</f>
        <v>4586.8</v>
      </c>
      <c r="U52" s="145">
        <f t="shared" si="10"/>
        <v>4586.8</v>
      </c>
      <c r="V52" s="145">
        <f t="shared" si="10"/>
        <v>4586.8</v>
      </c>
      <c r="W52" s="145">
        <f t="shared" si="8"/>
        <v>29049.8</v>
      </c>
      <c r="X52" s="144">
        <v>2020</v>
      </c>
    </row>
    <row r="53" spans="1:24" s="2" customFormat="1" ht="73.5" customHeight="1" x14ac:dyDescent="0.25">
      <c r="A53" s="125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49" t="s">
        <v>61</v>
      </c>
      <c r="P53" s="27" t="s">
        <v>24</v>
      </c>
      <c r="Q53" s="33">
        <v>4</v>
      </c>
      <c r="R53" s="33">
        <v>3</v>
      </c>
      <c r="S53" s="33">
        <v>3</v>
      </c>
      <c r="T53" s="34">
        <f t="shared" si="10"/>
        <v>3</v>
      </c>
      <c r="U53" s="34">
        <f t="shared" si="10"/>
        <v>3</v>
      </c>
      <c r="V53" s="34">
        <f t="shared" si="10"/>
        <v>3</v>
      </c>
      <c r="W53" s="34">
        <f t="shared" si="8"/>
        <v>19</v>
      </c>
      <c r="X53" s="30">
        <v>2020</v>
      </c>
    </row>
    <row r="54" spans="1:24" ht="64.5" customHeight="1" x14ac:dyDescent="0.25">
      <c r="A54" s="130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49" t="s">
        <v>59</v>
      </c>
      <c r="P54" s="27" t="s">
        <v>17</v>
      </c>
      <c r="Q54" s="33">
        <v>4</v>
      </c>
      <c r="R54" s="33">
        <v>3</v>
      </c>
      <c r="S54" s="33">
        <v>3</v>
      </c>
      <c r="T54" s="34">
        <f t="shared" si="10"/>
        <v>3</v>
      </c>
      <c r="U54" s="34">
        <f t="shared" si="10"/>
        <v>3</v>
      </c>
      <c r="V54" s="34">
        <f t="shared" si="10"/>
        <v>3</v>
      </c>
      <c r="W54" s="34">
        <f t="shared" si="8"/>
        <v>19</v>
      </c>
      <c r="X54" s="30">
        <v>2020</v>
      </c>
    </row>
    <row r="55" spans="1:24" ht="81.75" customHeight="1" x14ac:dyDescent="0.25">
      <c r="A55" s="130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49" t="s">
        <v>62</v>
      </c>
      <c r="P55" s="27" t="s">
        <v>26</v>
      </c>
      <c r="Q55" s="34">
        <v>112</v>
      </c>
      <c r="R55" s="33">
        <v>84</v>
      </c>
      <c r="S55" s="33">
        <v>84</v>
      </c>
      <c r="T55" s="34">
        <f t="shared" si="10"/>
        <v>84</v>
      </c>
      <c r="U55" s="34">
        <f t="shared" si="10"/>
        <v>84</v>
      </c>
      <c r="V55" s="34">
        <f t="shared" si="10"/>
        <v>84</v>
      </c>
      <c r="W55" s="34">
        <f t="shared" si="8"/>
        <v>532</v>
      </c>
      <c r="X55" s="30">
        <v>2020</v>
      </c>
    </row>
    <row r="56" spans="1:24" ht="80.25" customHeight="1" x14ac:dyDescent="0.25">
      <c r="A56" s="130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64" t="s">
        <v>98</v>
      </c>
      <c r="P56" s="61" t="s">
        <v>25</v>
      </c>
      <c r="Q56" s="66">
        <v>1</v>
      </c>
      <c r="R56" s="66">
        <v>1</v>
      </c>
      <c r="S56" s="66">
        <v>1</v>
      </c>
      <c r="T56" s="65">
        <v>1</v>
      </c>
      <c r="U56" s="65">
        <v>1</v>
      </c>
      <c r="V56" s="65">
        <v>1</v>
      </c>
      <c r="W56" s="67" t="s">
        <v>29</v>
      </c>
      <c r="X56" s="61">
        <v>2020</v>
      </c>
    </row>
    <row r="57" spans="1:24" ht="77.25" customHeight="1" x14ac:dyDescent="0.25">
      <c r="A57" s="130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49" t="s">
        <v>157</v>
      </c>
      <c r="P57" s="27" t="s">
        <v>24</v>
      </c>
      <c r="Q57" s="33">
        <f>Q53</f>
        <v>4</v>
      </c>
      <c r="R57" s="33">
        <f t="shared" ref="R57:V57" si="11">R53</f>
        <v>3</v>
      </c>
      <c r="S57" s="33">
        <f t="shared" si="11"/>
        <v>3</v>
      </c>
      <c r="T57" s="33">
        <f t="shared" si="11"/>
        <v>3</v>
      </c>
      <c r="U57" s="33">
        <f t="shared" si="11"/>
        <v>3</v>
      </c>
      <c r="V57" s="33">
        <f t="shared" si="11"/>
        <v>3</v>
      </c>
      <c r="W57" s="34">
        <f>Q57+R57+S57+T57+U57+V57</f>
        <v>19</v>
      </c>
      <c r="X57" s="30">
        <v>2020</v>
      </c>
    </row>
    <row r="58" spans="1:24" ht="48.75" customHeight="1" x14ac:dyDescent="0.25">
      <c r="A58" s="130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64" t="s">
        <v>99</v>
      </c>
      <c r="P58" s="61" t="s">
        <v>25</v>
      </c>
      <c r="Q58" s="65">
        <v>1</v>
      </c>
      <c r="R58" s="66">
        <v>1</v>
      </c>
      <c r="S58" s="66">
        <v>1</v>
      </c>
      <c r="T58" s="65">
        <v>1</v>
      </c>
      <c r="U58" s="65">
        <v>1</v>
      </c>
      <c r="V58" s="65">
        <v>1</v>
      </c>
      <c r="W58" s="68" t="s">
        <v>29</v>
      </c>
      <c r="X58" s="61">
        <v>2020</v>
      </c>
    </row>
    <row r="59" spans="1:24" ht="38.25" customHeight="1" x14ac:dyDescent="0.25">
      <c r="A59" s="130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49" t="s">
        <v>158</v>
      </c>
      <c r="P59" s="27" t="s">
        <v>24</v>
      </c>
      <c r="Q59" s="34">
        <f>Q57</f>
        <v>4</v>
      </c>
      <c r="R59" s="34">
        <f t="shared" ref="R59:V59" si="12">R57</f>
        <v>3</v>
      </c>
      <c r="S59" s="34">
        <f t="shared" si="12"/>
        <v>3</v>
      </c>
      <c r="T59" s="34">
        <f t="shared" si="12"/>
        <v>3</v>
      </c>
      <c r="U59" s="34">
        <f t="shared" si="12"/>
        <v>3</v>
      </c>
      <c r="V59" s="34">
        <f t="shared" si="12"/>
        <v>3</v>
      </c>
      <c r="W59" s="34">
        <f>Q59+R59+S59+T59+U59+V59</f>
        <v>19</v>
      </c>
      <c r="X59" s="30">
        <v>2020</v>
      </c>
    </row>
    <row r="60" spans="1:24" ht="61.5" customHeight="1" x14ac:dyDescent="0.25">
      <c r="A60" s="130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45" t="s">
        <v>100</v>
      </c>
      <c r="P60" s="61" t="s">
        <v>25</v>
      </c>
      <c r="Q60" s="53">
        <v>1</v>
      </c>
      <c r="R60" s="53">
        <v>1</v>
      </c>
      <c r="S60" s="53">
        <v>1</v>
      </c>
      <c r="T60" s="53">
        <v>1</v>
      </c>
      <c r="U60" s="53">
        <v>1</v>
      </c>
      <c r="V60" s="53">
        <v>1</v>
      </c>
      <c r="W60" s="56" t="s">
        <v>29</v>
      </c>
      <c r="X60" s="56">
        <v>2020</v>
      </c>
    </row>
    <row r="61" spans="1:24" ht="45.75" customHeight="1" x14ac:dyDescent="0.25">
      <c r="A61" s="130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46" t="s">
        <v>159</v>
      </c>
      <c r="P61" s="27" t="s">
        <v>84</v>
      </c>
      <c r="Q61" s="44">
        <v>44</v>
      </c>
      <c r="R61" s="44">
        <v>30</v>
      </c>
      <c r="S61" s="44">
        <v>20</v>
      </c>
      <c r="T61" s="44">
        <v>40</v>
      </c>
      <c r="U61" s="44">
        <v>20</v>
      </c>
      <c r="V61" s="44">
        <v>40</v>
      </c>
      <c r="W61" s="57">
        <f>SUM(Q61:V61)</f>
        <v>194</v>
      </c>
      <c r="X61" s="57">
        <v>2020</v>
      </c>
    </row>
    <row r="62" spans="1:24" ht="56.25" customHeight="1" x14ac:dyDescent="0.25">
      <c r="A62" s="130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45" t="s">
        <v>101</v>
      </c>
      <c r="P62" s="61" t="s">
        <v>25</v>
      </c>
      <c r="Q62" s="53">
        <v>1</v>
      </c>
      <c r="R62" s="53">
        <v>1</v>
      </c>
      <c r="S62" s="53">
        <v>1</v>
      </c>
      <c r="T62" s="53">
        <v>1</v>
      </c>
      <c r="U62" s="53">
        <v>1</v>
      </c>
      <c r="V62" s="53">
        <v>1</v>
      </c>
      <c r="W62" s="56" t="s">
        <v>29</v>
      </c>
      <c r="X62" s="56">
        <v>2020</v>
      </c>
    </row>
    <row r="63" spans="1:24" ht="63.75" customHeight="1" x14ac:dyDescent="0.25">
      <c r="A63" s="130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46" t="s">
        <v>63</v>
      </c>
      <c r="P63" s="27" t="s">
        <v>84</v>
      </c>
      <c r="Q63" s="44">
        <v>44</v>
      </c>
      <c r="R63" s="44">
        <f>Q61+R61</f>
        <v>74</v>
      </c>
      <c r="S63" s="44">
        <f>R63+S61</f>
        <v>94</v>
      </c>
      <c r="T63" s="44">
        <f>T61+S63</f>
        <v>134</v>
      </c>
      <c r="U63" s="44">
        <f>T63+U61</f>
        <v>154</v>
      </c>
      <c r="V63" s="44">
        <v>40</v>
      </c>
      <c r="W63" s="57">
        <f>SUM(Q63:V63)</f>
        <v>540</v>
      </c>
      <c r="X63" s="57">
        <v>2020</v>
      </c>
    </row>
    <row r="64" spans="1:24" ht="62.25" customHeight="1" x14ac:dyDescent="0.25">
      <c r="A64" s="130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46" t="s">
        <v>64</v>
      </c>
      <c r="P64" s="27" t="s">
        <v>84</v>
      </c>
      <c r="Q64" s="44">
        <v>44</v>
      </c>
      <c r="R64" s="44">
        <v>30</v>
      </c>
      <c r="S64" s="44">
        <v>20</v>
      </c>
      <c r="T64" s="44">
        <v>40</v>
      </c>
      <c r="U64" s="44">
        <v>20</v>
      </c>
      <c r="V64" s="44">
        <v>154</v>
      </c>
      <c r="W64" s="57">
        <f>SUM(Q64:V64)</f>
        <v>308</v>
      </c>
      <c r="X64" s="57">
        <v>2020</v>
      </c>
    </row>
    <row r="65" spans="1:24" ht="78.75" customHeight="1" x14ac:dyDescent="0.25">
      <c r="A65" s="130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46" t="s">
        <v>65</v>
      </c>
      <c r="P65" s="27" t="s">
        <v>84</v>
      </c>
      <c r="Q65" s="44">
        <v>0</v>
      </c>
      <c r="R65" s="44">
        <v>0</v>
      </c>
      <c r="S65" s="44">
        <v>0</v>
      </c>
      <c r="T65" s="44">
        <v>0</v>
      </c>
      <c r="U65" s="44">
        <v>0</v>
      </c>
      <c r="V65" s="44">
        <v>154</v>
      </c>
      <c r="W65" s="57">
        <f>SUM(Q65:V65)</f>
        <v>154</v>
      </c>
      <c r="X65" s="57">
        <v>2020</v>
      </c>
    </row>
    <row r="66" spans="1:24" s="2" customFormat="1" ht="62.25" hidden="1" customHeight="1" x14ac:dyDescent="0.25">
      <c r="A66" s="124">
        <v>0</v>
      </c>
      <c r="B66" s="124">
        <v>0</v>
      </c>
      <c r="C66" s="124">
        <v>7</v>
      </c>
      <c r="D66" s="124">
        <v>0</v>
      </c>
      <c r="E66" s="124">
        <v>5</v>
      </c>
      <c r="F66" s="124">
        <v>0</v>
      </c>
      <c r="G66" s="124">
        <v>1</v>
      </c>
      <c r="H66" s="129" t="s">
        <v>117</v>
      </c>
      <c r="I66" s="129" t="s">
        <v>118</v>
      </c>
      <c r="J66" s="129" t="s">
        <v>120</v>
      </c>
      <c r="K66" s="129" t="s">
        <v>117</v>
      </c>
      <c r="L66" s="129" t="s">
        <v>119</v>
      </c>
      <c r="M66" s="129" t="s">
        <v>117</v>
      </c>
      <c r="N66" s="129" t="s">
        <v>121</v>
      </c>
      <c r="O66" s="80" t="s">
        <v>102</v>
      </c>
      <c r="P66" s="81" t="s">
        <v>22</v>
      </c>
      <c r="Q66" s="83">
        <v>0</v>
      </c>
      <c r="R66" s="83">
        <v>0</v>
      </c>
      <c r="S66" s="83">
        <v>0</v>
      </c>
      <c r="T66" s="95">
        <v>0</v>
      </c>
      <c r="U66" s="95">
        <v>0</v>
      </c>
      <c r="V66" s="95">
        <v>0</v>
      </c>
      <c r="W66" s="84">
        <f>Q66+R66+S66+T66+U66+V66</f>
        <v>0</v>
      </c>
      <c r="X66" s="87" t="s">
        <v>29</v>
      </c>
    </row>
    <row r="67" spans="1:24" s="2" customFormat="1" ht="33.75" hidden="1" customHeight="1" x14ac:dyDescent="0.25">
      <c r="A67" s="125"/>
      <c r="B67" s="125"/>
      <c r="C67" s="125"/>
      <c r="D67" s="125"/>
      <c r="E67" s="125"/>
      <c r="F67" s="125"/>
      <c r="G67" s="125"/>
      <c r="H67" s="128"/>
      <c r="I67" s="128"/>
      <c r="J67" s="128"/>
      <c r="K67" s="128"/>
      <c r="L67" s="128"/>
      <c r="M67" s="128"/>
      <c r="N67" s="128"/>
      <c r="O67" s="49" t="s">
        <v>57</v>
      </c>
      <c r="P67" s="30" t="s">
        <v>24</v>
      </c>
      <c r="Q67" s="34">
        <v>0</v>
      </c>
      <c r="R67" s="34">
        <v>0</v>
      </c>
      <c r="S67" s="34">
        <v>0</v>
      </c>
      <c r="T67" s="111">
        <v>0</v>
      </c>
      <c r="U67" s="111">
        <v>0</v>
      </c>
      <c r="V67" s="111">
        <v>0</v>
      </c>
      <c r="W67" s="34">
        <f>Q67+R67+S67+T67+U67+V67</f>
        <v>0</v>
      </c>
      <c r="X67" s="55" t="s">
        <v>29</v>
      </c>
    </row>
    <row r="68" spans="1:24" s="2" customFormat="1" ht="66.75" hidden="1" customHeight="1" x14ac:dyDescent="0.25">
      <c r="A68" s="125"/>
      <c r="B68" s="125"/>
      <c r="C68" s="125"/>
      <c r="D68" s="125"/>
      <c r="E68" s="125"/>
      <c r="F68" s="125"/>
      <c r="G68" s="125"/>
      <c r="H68" s="128"/>
      <c r="I68" s="128"/>
      <c r="J68" s="128"/>
      <c r="K68" s="128"/>
      <c r="L68" s="128"/>
      <c r="M68" s="128"/>
      <c r="N68" s="128"/>
      <c r="O68" s="49" t="s">
        <v>58</v>
      </c>
      <c r="P68" s="27" t="s">
        <v>87</v>
      </c>
      <c r="Q68" s="28">
        <v>0</v>
      </c>
      <c r="R68" s="28">
        <v>0</v>
      </c>
      <c r="S68" s="28">
        <v>0</v>
      </c>
      <c r="T68" s="115">
        <v>0</v>
      </c>
      <c r="U68" s="115">
        <v>0</v>
      </c>
      <c r="V68" s="115">
        <v>0</v>
      </c>
      <c r="W68" s="35">
        <f>Q68+R68+S68+T68+U68+V68</f>
        <v>0</v>
      </c>
      <c r="X68" s="55" t="s">
        <v>29</v>
      </c>
    </row>
    <row r="69" spans="1:24" s="36" customFormat="1" ht="92.25" hidden="1" customHeight="1" x14ac:dyDescent="0.25">
      <c r="A69" s="131"/>
      <c r="B69" s="131"/>
      <c r="C69" s="131"/>
      <c r="D69" s="131"/>
      <c r="E69" s="131"/>
      <c r="F69" s="132"/>
      <c r="G69" s="132"/>
      <c r="H69" s="132"/>
      <c r="I69" s="132"/>
      <c r="J69" s="132"/>
      <c r="K69" s="132"/>
      <c r="L69" s="132"/>
      <c r="M69" s="132"/>
      <c r="N69" s="132"/>
      <c r="O69" s="45" t="s">
        <v>103</v>
      </c>
      <c r="P69" s="61" t="s">
        <v>25</v>
      </c>
      <c r="Q69" s="53">
        <v>0</v>
      </c>
      <c r="R69" s="53">
        <v>0</v>
      </c>
      <c r="S69" s="53">
        <v>0</v>
      </c>
      <c r="T69" s="53">
        <v>1</v>
      </c>
      <c r="U69" s="53">
        <v>1</v>
      </c>
      <c r="V69" s="53">
        <v>1</v>
      </c>
      <c r="W69" s="56" t="s">
        <v>29</v>
      </c>
      <c r="X69" s="56">
        <v>2020</v>
      </c>
    </row>
    <row r="70" spans="1:24" s="36" customFormat="1" ht="48.75" hidden="1" customHeight="1" x14ac:dyDescent="0.25">
      <c r="A70" s="131"/>
      <c r="B70" s="131"/>
      <c r="C70" s="131"/>
      <c r="D70" s="131"/>
      <c r="E70" s="131"/>
      <c r="F70" s="132"/>
      <c r="G70" s="132"/>
      <c r="H70" s="132"/>
      <c r="I70" s="132"/>
      <c r="J70" s="132"/>
      <c r="K70" s="132"/>
      <c r="L70" s="132"/>
      <c r="M70" s="132"/>
      <c r="N70" s="132"/>
      <c r="O70" s="46" t="s">
        <v>45</v>
      </c>
      <c r="P70" s="27" t="s">
        <v>84</v>
      </c>
      <c r="Q70" s="44">
        <v>0</v>
      </c>
      <c r="R70" s="44">
        <v>0</v>
      </c>
      <c r="S70" s="44">
        <v>0</v>
      </c>
      <c r="T70" s="44">
        <v>1</v>
      </c>
      <c r="U70" s="44">
        <v>1</v>
      </c>
      <c r="V70" s="44">
        <v>1</v>
      </c>
      <c r="W70" s="57">
        <f>SUM(Q70:V70)</f>
        <v>3</v>
      </c>
      <c r="X70" s="57">
        <v>2020</v>
      </c>
    </row>
    <row r="71" spans="1:24" s="36" customFormat="1" ht="85.5" hidden="1" customHeight="1" x14ac:dyDescent="0.25">
      <c r="A71" s="131"/>
      <c r="B71" s="131"/>
      <c r="C71" s="131"/>
      <c r="D71" s="131"/>
      <c r="E71" s="131"/>
      <c r="F71" s="132"/>
      <c r="G71" s="132"/>
      <c r="H71" s="132"/>
      <c r="I71" s="132"/>
      <c r="J71" s="132"/>
      <c r="K71" s="132"/>
      <c r="L71" s="132"/>
      <c r="M71" s="132"/>
      <c r="N71" s="132"/>
      <c r="O71" s="45" t="s">
        <v>104</v>
      </c>
      <c r="P71" s="61" t="s">
        <v>25</v>
      </c>
      <c r="Q71" s="53">
        <v>0</v>
      </c>
      <c r="R71" s="53">
        <v>0</v>
      </c>
      <c r="S71" s="53">
        <v>0</v>
      </c>
      <c r="T71" s="53">
        <v>1</v>
      </c>
      <c r="U71" s="53">
        <v>1</v>
      </c>
      <c r="V71" s="53">
        <v>1</v>
      </c>
      <c r="W71" s="56" t="s">
        <v>29</v>
      </c>
      <c r="X71" s="56">
        <v>2020</v>
      </c>
    </row>
    <row r="72" spans="1:24" s="2" customFormat="1" ht="47.25" hidden="1" customHeight="1" x14ac:dyDescent="0.25">
      <c r="A72" s="125"/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46" t="s">
        <v>93</v>
      </c>
      <c r="P72" s="27" t="s">
        <v>84</v>
      </c>
      <c r="Q72" s="44">
        <v>0</v>
      </c>
      <c r="R72" s="44">
        <v>0</v>
      </c>
      <c r="S72" s="44">
        <v>0</v>
      </c>
      <c r="T72" s="62">
        <v>10</v>
      </c>
      <c r="U72" s="62">
        <v>10</v>
      </c>
      <c r="V72" s="62">
        <v>10</v>
      </c>
      <c r="W72" s="57">
        <f>SUM(Q72:V72)</f>
        <v>30</v>
      </c>
      <c r="X72" s="57">
        <v>2020</v>
      </c>
    </row>
    <row r="73" spans="1:24" s="2" customFormat="1" ht="75" hidden="1" customHeight="1" x14ac:dyDescent="0.25">
      <c r="A73" s="125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45" t="s">
        <v>105</v>
      </c>
      <c r="P73" s="61" t="s">
        <v>25</v>
      </c>
      <c r="Q73" s="53">
        <v>0</v>
      </c>
      <c r="R73" s="53">
        <v>0</v>
      </c>
      <c r="S73" s="53">
        <v>0</v>
      </c>
      <c r="T73" s="53">
        <v>1</v>
      </c>
      <c r="U73" s="53">
        <v>1</v>
      </c>
      <c r="V73" s="53">
        <v>1</v>
      </c>
      <c r="W73" s="56" t="s">
        <v>29</v>
      </c>
      <c r="X73" s="56">
        <v>2020</v>
      </c>
    </row>
    <row r="74" spans="1:24" s="2" customFormat="1" ht="47.25" hidden="1" customHeight="1" x14ac:dyDescent="0.25">
      <c r="A74" s="125"/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46" t="s">
        <v>33</v>
      </c>
      <c r="P74" s="27" t="s">
        <v>84</v>
      </c>
      <c r="Q74" s="44">
        <v>0</v>
      </c>
      <c r="R74" s="44">
        <v>0</v>
      </c>
      <c r="S74" s="44">
        <v>0</v>
      </c>
      <c r="T74" s="57">
        <v>1</v>
      </c>
      <c r="U74" s="57">
        <v>1</v>
      </c>
      <c r="V74" s="57">
        <v>1</v>
      </c>
      <c r="W74" s="57">
        <f>SUM(Q74:V74)</f>
        <v>3</v>
      </c>
      <c r="X74" s="57">
        <v>2020</v>
      </c>
    </row>
    <row r="75" spans="1:24" s="2" customFormat="1" ht="68.25" hidden="1" customHeight="1" x14ac:dyDescent="0.25">
      <c r="A75" s="125"/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45" t="s">
        <v>106</v>
      </c>
      <c r="P75" s="61" t="s">
        <v>25</v>
      </c>
      <c r="Q75" s="53">
        <v>0</v>
      </c>
      <c r="R75" s="53">
        <v>0</v>
      </c>
      <c r="S75" s="53">
        <v>0</v>
      </c>
      <c r="T75" s="53">
        <v>1</v>
      </c>
      <c r="U75" s="53">
        <v>1</v>
      </c>
      <c r="V75" s="53">
        <v>1</v>
      </c>
      <c r="W75" s="56">
        <v>1</v>
      </c>
      <c r="X75" s="56">
        <v>2020</v>
      </c>
    </row>
    <row r="76" spans="1:24" s="2" customFormat="1" ht="46.5" hidden="1" customHeight="1" x14ac:dyDescent="0.25">
      <c r="A76" s="125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46" t="s">
        <v>33</v>
      </c>
      <c r="P76" s="27" t="s">
        <v>84</v>
      </c>
      <c r="Q76" s="44">
        <v>0</v>
      </c>
      <c r="R76" s="44">
        <v>0</v>
      </c>
      <c r="S76" s="44">
        <v>0</v>
      </c>
      <c r="T76" s="57">
        <v>10</v>
      </c>
      <c r="U76" s="57">
        <v>10</v>
      </c>
      <c r="V76" s="57">
        <v>10</v>
      </c>
      <c r="W76" s="57">
        <f>SUM(Q76:V76)</f>
        <v>30</v>
      </c>
      <c r="X76" s="57">
        <v>2020</v>
      </c>
    </row>
    <row r="77" spans="1:24" ht="73.5" hidden="1" customHeight="1" x14ac:dyDescent="0.25">
      <c r="A77" s="130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59" t="s">
        <v>85</v>
      </c>
      <c r="P77" s="27" t="s">
        <v>16</v>
      </c>
      <c r="Q77" s="29">
        <v>0</v>
      </c>
      <c r="R77" s="28">
        <v>0</v>
      </c>
      <c r="S77" s="28">
        <v>0</v>
      </c>
      <c r="T77" s="29">
        <v>0</v>
      </c>
      <c r="U77" s="29">
        <v>0</v>
      </c>
      <c r="V77" s="29">
        <v>0</v>
      </c>
      <c r="W77" s="29">
        <f>Q77+R77+S77+T77+U77+V77</f>
        <v>0</v>
      </c>
      <c r="X77" s="30">
        <v>2020</v>
      </c>
    </row>
    <row r="78" spans="1:24" ht="56.25" hidden="1" customHeight="1" x14ac:dyDescent="0.25">
      <c r="A78" s="130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48" t="s">
        <v>66</v>
      </c>
      <c r="P78" s="27" t="s">
        <v>17</v>
      </c>
      <c r="Q78" s="33">
        <v>70</v>
      </c>
      <c r="R78" s="33">
        <v>74</v>
      </c>
      <c r="S78" s="33">
        <v>69</v>
      </c>
      <c r="T78" s="34">
        <v>73</v>
      </c>
      <c r="U78" s="34">
        <v>72</v>
      </c>
      <c r="V78" s="34">
        <v>75</v>
      </c>
      <c r="W78" s="34">
        <f>SUM(Q78:V78)</f>
        <v>433</v>
      </c>
      <c r="X78" s="30">
        <v>2020</v>
      </c>
    </row>
    <row r="79" spans="1:24" ht="67.5" hidden="1" customHeight="1" x14ac:dyDescent="0.25">
      <c r="A79" s="133"/>
      <c r="B79" s="133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80" t="s">
        <v>67</v>
      </c>
      <c r="P79" s="85" t="s">
        <v>22</v>
      </c>
      <c r="Q79" s="86">
        <v>0</v>
      </c>
      <c r="R79" s="86">
        <v>0</v>
      </c>
      <c r="S79" s="86">
        <v>0</v>
      </c>
      <c r="T79" s="98">
        <v>0</v>
      </c>
      <c r="U79" s="98">
        <v>0</v>
      </c>
      <c r="V79" s="98">
        <v>0</v>
      </c>
      <c r="W79" s="88" t="s">
        <v>29</v>
      </c>
      <c r="X79" s="85" t="s">
        <v>29</v>
      </c>
    </row>
    <row r="80" spans="1:24" ht="66.75" hidden="1" customHeight="1" x14ac:dyDescent="0.25">
      <c r="A80" s="130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49" t="s">
        <v>86</v>
      </c>
      <c r="P80" s="27" t="s">
        <v>87</v>
      </c>
      <c r="Q80" s="33">
        <v>0</v>
      </c>
      <c r="R80" s="33">
        <v>0</v>
      </c>
      <c r="S80" s="33">
        <v>0</v>
      </c>
      <c r="T80" s="97">
        <v>0</v>
      </c>
      <c r="U80" s="97">
        <v>0</v>
      </c>
      <c r="V80" s="97">
        <v>0</v>
      </c>
      <c r="W80" s="34">
        <f>SUM(Q80:V80)</f>
        <v>0</v>
      </c>
      <c r="X80" s="30" t="s">
        <v>29</v>
      </c>
    </row>
    <row r="81" spans="1:26" ht="63.75" hidden="1" customHeight="1" x14ac:dyDescent="0.25">
      <c r="A81" s="130"/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48" t="s">
        <v>77</v>
      </c>
      <c r="P81" s="27" t="s">
        <v>17</v>
      </c>
      <c r="Q81" s="33">
        <v>0</v>
      </c>
      <c r="R81" s="33">
        <v>0</v>
      </c>
      <c r="S81" s="33">
        <v>0</v>
      </c>
      <c r="T81" s="97">
        <v>0</v>
      </c>
      <c r="U81" s="97">
        <v>0</v>
      </c>
      <c r="V81" s="97">
        <v>0</v>
      </c>
      <c r="W81" s="34">
        <f>SUM(Q81:V81)</f>
        <v>0</v>
      </c>
      <c r="X81" s="30" t="s">
        <v>29</v>
      </c>
    </row>
    <row r="82" spans="1:26" ht="65.25" hidden="1" customHeight="1" x14ac:dyDescent="0.25">
      <c r="A82" s="130"/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48" t="s">
        <v>78</v>
      </c>
      <c r="P82" s="27" t="s">
        <v>84</v>
      </c>
      <c r="Q82" s="33">
        <v>0</v>
      </c>
      <c r="R82" s="33">
        <v>0</v>
      </c>
      <c r="S82" s="33">
        <v>0</v>
      </c>
      <c r="T82" s="97">
        <v>0</v>
      </c>
      <c r="U82" s="97">
        <v>0</v>
      </c>
      <c r="V82" s="97">
        <v>0</v>
      </c>
      <c r="W82" s="34">
        <f>SUM(Q82:V82)</f>
        <v>0</v>
      </c>
      <c r="X82" s="30" t="s">
        <v>29</v>
      </c>
    </row>
    <row r="83" spans="1:26" ht="41.25" customHeight="1" x14ac:dyDescent="0.25">
      <c r="A83" s="123"/>
      <c r="B83" s="123"/>
      <c r="C83" s="123"/>
      <c r="D83" s="123">
        <v>0</v>
      </c>
      <c r="E83" s="123">
        <v>5</v>
      </c>
      <c r="F83" s="123">
        <v>0</v>
      </c>
      <c r="G83" s="123">
        <v>1</v>
      </c>
      <c r="H83" s="123">
        <v>0</v>
      </c>
      <c r="I83" s="123">
        <v>5</v>
      </c>
      <c r="J83" s="123">
        <v>2</v>
      </c>
      <c r="K83" s="123">
        <v>0</v>
      </c>
      <c r="L83" s="123">
        <v>0</v>
      </c>
      <c r="M83" s="123">
        <v>0</v>
      </c>
      <c r="N83" s="123">
        <v>0</v>
      </c>
      <c r="O83" s="50" t="s">
        <v>27</v>
      </c>
      <c r="P83" s="136" t="s">
        <v>22</v>
      </c>
      <c r="Q83" s="138">
        <f>Q84+Q99</f>
        <v>39949.564050000001</v>
      </c>
      <c r="R83" s="138">
        <f t="shared" ref="R83:V83" si="13">R84+R99</f>
        <v>36855.644749999999</v>
      </c>
      <c r="S83" s="138">
        <f t="shared" si="13"/>
        <v>36263.180500000002</v>
      </c>
      <c r="T83" s="138">
        <f t="shared" si="13"/>
        <v>47335.299950000001</v>
      </c>
      <c r="U83" s="138">
        <f t="shared" si="13"/>
        <v>43948.015399999997</v>
      </c>
      <c r="V83" s="138">
        <f t="shared" si="13"/>
        <v>48308.702499999999</v>
      </c>
      <c r="W83" s="138">
        <f>Q83+R83+S83+T83+U83+V83</f>
        <v>252660.40714999998</v>
      </c>
      <c r="X83" s="148">
        <v>2020</v>
      </c>
    </row>
    <row r="84" spans="1:26" ht="57.75" customHeight="1" x14ac:dyDescent="0.25">
      <c r="A84" s="134">
        <v>0</v>
      </c>
      <c r="B84" s="134">
        <v>0</v>
      </c>
      <c r="C84" s="134">
        <v>7</v>
      </c>
      <c r="D84" s="134">
        <v>0</v>
      </c>
      <c r="E84" s="134">
        <v>5</v>
      </c>
      <c r="F84" s="134">
        <v>0</v>
      </c>
      <c r="G84" s="134">
        <v>1</v>
      </c>
      <c r="H84" s="134">
        <v>0</v>
      </c>
      <c r="I84" s="134">
        <v>5</v>
      </c>
      <c r="J84" s="134">
        <v>2</v>
      </c>
      <c r="K84" s="134">
        <v>0</v>
      </c>
      <c r="L84" s="134">
        <v>1</v>
      </c>
      <c r="M84" s="134">
        <v>0</v>
      </c>
      <c r="N84" s="134">
        <v>0</v>
      </c>
      <c r="O84" s="69" t="s">
        <v>124</v>
      </c>
      <c r="P84" s="149" t="s">
        <v>22</v>
      </c>
      <c r="Q84" s="150">
        <f>Q89</f>
        <v>39949.564050000001</v>
      </c>
      <c r="R84" s="150">
        <f t="shared" ref="R84:V84" si="14">R89</f>
        <v>36855.644749999999</v>
      </c>
      <c r="S84" s="150">
        <f t="shared" si="14"/>
        <v>36263.180500000002</v>
      </c>
      <c r="T84" s="150">
        <f t="shared" si="14"/>
        <v>42875.299950000001</v>
      </c>
      <c r="U84" s="150">
        <f t="shared" si="14"/>
        <v>35028.015399999997</v>
      </c>
      <c r="V84" s="150">
        <f t="shared" si="14"/>
        <v>37158.702499999999</v>
      </c>
      <c r="W84" s="150">
        <f t="shared" ref="W84:W86" si="15">Q84+R84+S84+T84+U84+V84</f>
        <v>228130.40714999998</v>
      </c>
      <c r="X84" s="151">
        <v>2020</v>
      </c>
      <c r="Y84" s="120">
        <f>Q84+Q107+Q134</f>
        <v>197478.26405000003</v>
      </c>
      <c r="Z84" s="120"/>
    </row>
    <row r="85" spans="1:26" ht="59.25" customHeight="1" x14ac:dyDescent="0.25">
      <c r="A85" s="130"/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60" t="s">
        <v>89</v>
      </c>
      <c r="P85" s="52" t="s">
        <v>17</v>
      </c>
      <c r="Q85" s="34">
        <v>47</v>
      </c>
      <c r="R85" s="34">
        <v>38</v>
      </c>
      <c r="S85" s="34">
        <v>39</v>
      </c>
      <c r="T85" s="32">
        <v>51</v>
      </c>
      <c r="U85" s="32">
        <v>25</v>
      </c>
      <c r="V85" s="32">
        <v>50</v>
      </c>
      <c r="W85" s="35">
        <f t="shared" si="15"/>
        <v>250</v>
      </c>
      <c r="X85" s="32">
        <v>2020</v>
      </c>
      <c r="Y85" s="120">
        <f>R83+R106+R134</f>
        <v>195497.11475000001</v>
      </c>
    </row>
    <row r="86" spans="1:26" ht="48" customHeight="1" x14ac:dyDescent="0.25">
      <c r="A86" s="130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60" t="s">
        <v>69</v>
      </c>
      <c r="P86" s="52" t="s">
        <v>24</v>
      </c>
      <c r="Q86" s="34">
        <v>2</v>
      </c>
      <c r="R86" s="34">
        <v>4</v>
      </c>
      <c r="S86" s="34">
        <v>2</v>
      </c>
      <c r="T86" s="34">
        <v>3</v>
      </c>
      <c r="U86" s="34">
        <v>2</v>
      </c>
      <c r="V86" s="34">
        <v>3</v>
      </c>
      <c r="W86" s="34">
        <f t="shared" si="15"/>
        <v>16</v>
      </c>
      <c r="X86" s="32">
        <v>2020</v>
      </c>
      <c r="Y86" s="120">
        <f>S84+S107+S134</f>
        <v>171284.98050000001</v>
      </c>
    </row>
    <row r="87" spans="1:26" ht="79.5" customHeight="1" x14ac:dyDescent="0.25">
      <c r="A87" s="130"/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48" t="s">
        <v>122</v>
      </c>
      <c r="P87" s="30" t="s">
        <v>24</v>
      </c>
      <c r="Q87" s="34">
        <f t="shared" ref="Q87:V87" si="16">Q96+Q98</f>
        <v>56</v>
      </c>
      <c r="R87" s="34">
        <f t="shared" si="16"/>
        <v>61</v>
      </c>
      <c r="S87" s="34">
        <f t="shared" si="16"/>
        <v>66</v>
      </c>
      <c r="T87" s="34">
        <f t="shared" si="16"/>
        <v>71</v>
      </c>
      <c r="U87" s="34">
        <f t="shared" si="16"/>
        <v>76</v>
      </c>
      <c r="V87" s="34">
        <f t="shared" si="16"/>
        <v>81</v>
      </c>
      <c r="W87" s="34">
        <f>Q87+R87+S87+T87+U87+V87</f>
        <v>411</v>
      </c>
      <c r="X87" s="32">
        <v>2020</v>
      </c>
    </row>
    <row r="88" spans="1:26" ht="77.25" customHeight="1" x14ac:dyDescent="0.25">
      <c r="A88" s="130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48" t="s">
        <v>123</v>
      </c>
      <c r="P88" s="27" t="s">
        <v>18</v>
      </c>
      <c r="Q88" s="35">
        <v>0.15</v>
      </c>
      <c r="R88" s="35">
        <v>0.16</v>
      </c>
      <c r="S88" s="35">
        <v>0.17</v>
      </c>
      <c r="T88" s="32">
        <v>0.13</v>
      </c>
      <c r="U88" s="32">
        <v>0.11</v>
      </c>
      <c r="V88" s="89">
        <v>0.1</v>
      </c>
      <c r="W88" s="35">
        <v>0.1</v>
      </c>
      <c r="X88" s="32">
        <v>2020</v>
      </c>
    </row>
    <row r="89" spans="1:26" ht="82.5" customHeight="1" x14ac:dyDescent="0.25">
      <c r="A89" s="133">
        <v>0</v>
      </c>
      <c r="B89" s="133">
        <v>0</v>
      </c>
      <c r="C89" s="133">
        <v>7</v>
      </c>
      <c r="D89" s="133">
        <v>0</v>
      </c>
      <c r="E89" s="133">
        <v>5</v>
      </c>
      <c r="F89" s="133">
        <v>0</v>
      </c>
      <c r="G89" s="133">
        <v>1</v>
      </c>
      <c r="H89" s="133">
        <v>0</v>
      </c>
      <c r="I89" s="133">
        <v>5</v>
      </c>
      <c r="J89" s="133">
        <v>2</v>
      </c>
      <c r="K89" s="133">
        <v>0</v>
      </c>
      <c r="L89" s="133">
        <v>1</v>
      </c>
      <c r="M89" s="133">
        <v>0</v>
      </c>
      <c r="N89" s="133">
        <v>0</v>
      </c>
      <c r="O89" s="80" t="s">
        <v>125</v>
      </c>
      <c r="P89" s="146" t="s">
        <v>16</v>
      </c>
      <c r="Q89" s="145">
        <v>39949.564050000001</v>
      </c>
      <c r="R89" s="145">
        <v>36855.644749999999</v>
      </c>
      <c r="S89" s="145">
        <v>36263.180500000002</v>
      </c>
      <c r="T89" s="152">
        <v>42875.299950000001</v>
      </c>
      <c r="U89" s="152">
        <v>35028.015399999997</v>
      </c>
      <c r="V89" s="152">
        <v>37158.702499999999</v>
      </c>
      <c r="W89" s="145">
        <f>Q89+R89+S89+T89+U89+V89</f>
        <v>228130.40714999998</v>
      </c>
      <c r="X89" s="153">
        <v>2020</v>
      </c>
    </row>
    <row r="90" spans="1:26" ht="65.25" customHeight="1" x14ac:dyDescent="0.25">
      <c r="A90" s="130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49" t="s">
        <v>70</v>
      </c>
      <c r="P90" s="27" t="s">
        <v>24</v>
      </c>
      <c r="Q90" s="34">
        <v>16</v>
      </c>
      <c r="R90" s="34">
        <v>17</v>
      </c>
      <c r="S90" s="34">
        <v>16</v>
      </c>
      <c r="T90" s="32">
        <v>18</v>
      </c>
      <c r="U90" s="32">
        <v>20</v>
      </c>
      <c r="V90" s="32">
        <v>17</v>
      </c>
      <c r="W90" s="34">
        <f>Q90+R90+S90+T90+U90+V90</f>
        <v>104</v>
      </c>
      <c r="X90" s="32">
        <v>2020</v>
      </c>
    </row>
    <row r="91" spans="1:26" ht="74.25" customHeight="1" x14ac:dyDescent="0.25">
      <c r="A91" s="130"/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71" t="s">
        <v>138</v>
      </c>
      <c r="P91" s="61" t="s">
        <v>25</v>
      </c>
      <c r="Q91" s="65">
        <v>1</v>
      </c>
      <c r="R91" s="65">
        <v>1</v>
      </c>
      <c r="S91" s="65">
        <v>1</v>
      </c>
      <c r="T91" s="65">
        <v>1</v>
      </c>
      <c r="U91" s="65">
        <v>1</v>
      </c>
      <c r="V91" s="65">
        <v>1</v>
      </c>
      <c r="W91" s="70" t="s">
        <v>29</v>
      </c>
      <c r="X91" s="70">
        <v>2020</v>
      </c>
    </row>
    <row r="92" spans="1:26" ht="54.75" customHeight="1" x14ac:dyDescent="0.25">
      <c r="A92" s="130"/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49" t="s">
        <v>71</v>
      </c>
      <c r="P92" s="27" t="s">
        <v>24</v>
      </c>
      <c r="Q92" s="34">
        <f t="shared" ref="Q92:V92" si="17">Q90</f>
        <v>16</v>
      </c>
      <c r="R92" s="34">
        <f t="shared" si="17"/>
        <v>17</v>
      </c>
      <c r="S92" s="34">
        <f t="shared" si="17"/>
        <v>16</v>
      </c>
      <c r="T92" s="34">
        <f t="shared" si="17"/>
        <v>18</v>
      </c>
      <c r="U92" s="34">
        <f t="shared" si="17"/>
        <v>20</v>
      </c>
      <c r="V92" s="34">
        <f t="shared" si="17"/>
        <v>17</v>
      </c>
      <c r="W92" s="34">
        <f t="shared" ref="W92:W102" si="18">Q92+R92+S92+T92+U92+V92</f>
        <v>104</v>
      </c>
      <c r="X92" s="32">
        <v>2020</v>
      </c>
    </row>
    <row r="93" spans="1:26" ht="81.75" customHeight="1" x14ac:dyDescent="0.25">
      <c r="A93" s="130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71" t="s">
        <v>139</v>
      </c>
      <c r="P93" s="61" t="s">
        <v>25</v>
      </c>
      <c r="Q93" s="65">
        <v>1</v>
      </c>
      <c r="R93" s="65">
        <v>1</v>
      </c>
      <c r="S93" s="65">
        <v>1</v>
      </c>
      <c r="T93" s="70">
        <v>1</v>
      </c>
      <c r="U93" s="70">
        <v>1</v>
      </c>
      <c r="V93" s="70">
        <v>1</v>
      </c>
      <c r="W93" s="70" t="s">
        <v>29</v>
      </c>
      <c r="X93" s="70">
        <v>2020</v>
      </c>
    </row>
    <row r="94" spans="1:26" ht="45.75" customHeight="1" x14ac:dyDescent="0.25">
      <c r="A94" s="130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49" t="s">
        <v>72</v>
      </c>
      <c r="P94" s="27" t="s">
        <v>24</v>
      </c>
      <c r="Q94" s="34">
        <f>Q92</f>
        <v>16</v>
      </c>
      <c r="R94" s="34">
        <f t="shared" ref="R94:V94" si="19">R92</f>
        <v>17</v>
      </c>
      <c r="S94" s="34">
        <f t="shared" si="19"/>
        <v>16</v>
      </c>
      <c r="T94" s="34">
        <f t="shared" si="19"/>
        <v>18</v>
      </c>
      <c r="U94" s="34">
        <f t="shared" si="19"/>
        <v>20</v>
      </c>
      <c r="V94" s="34">
        <f t="shared" si="19"/>
        <v>17</v>
      </c>
      <c r="W94" s="34">
        <f t="shared" si="18"/>
        <v>104</v>
      </c>
      <c r="X94" s="32">
        <v>2020</v>
      </c>
    </row>
    <row r="95" spans="1:26" ht="69.75" customHeight="1" x14ac:dyDescent="0.25">
      <c r="A95" s="130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64" t="s">
        <v>140</v>
      </c>
      <c r="P95" s="61" t="s">
        <v>25</v>
      </c>
      <c r="Q95" s="65">
        <v>1</v>
      </c>
      <c r="R95" s="65">
        <v>1</v>
      </c>
      <c r="S95" s="65">
        <v>1</v>
      </c>
      <c r="T95" s="70">
        <v>1</v>
      </c>
      <c r="U95" s="70">
        <v>1</v>
      </c>
      <c r="V95" s="70">
        <v>1</v>
      </c>
      <c r="W95" s="65" t="s">
        <v>29</v>
      </c>
      <c r="X95" s="70">
        <v>2020</v>
      </c>
    </row>
    <row r="96" spans="1:26" ht="66" customHeight="1" x14ac:dyDescent="0.25">
      <c r="A96" s="130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63" t="s">
        <v>160</v>
      </c>
      <c r="P96" s="52" t="s">
        <v>24</v>
      </c>
      <c r="Q96" s="34">
        <v>55</v>
      </c>
      <c r="R96" s="34">
        <f>Q96+5</f>
        <v>60</v>
      </c>
      <c r="S96" s="34">
        <f>R96+5</f>
        <v>65</v>
      </c>
      <c r="T96" s="34">
        <f>S96+5</f>
        <v>70</v>
      </c>
      <c r="U96" s="34">
        <f>T96+5</f>
        <v>75</v>
      </c>
      <c r="V96" s="34">
        <f>U96+5</f>
        <v>80</v>
      </c>
      <c r="W96" s="34">
        <f>Q96+R96+S96+T96+U96+V96</f>
        <v>405</v>
      </c>
      <c r="X96" s="32">
        <v>2020</v>
      </c>
    </row>
    <row r="97" spans="1:24" ht="93" customHeight="1" x14ac:dyDescent="0.25">
      <c r="A97" s="130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71" t="s">
        <v>141</v>
      </c>
      <c r="P97" s="61" t="s">
        <v>25</v>
      </c>
      <c r="Q97" s="65">
        <v>1</v>
      </c>
      <c r="R97" s="65">
        <v>1</v>
      </c>
      <c r="S97" s="65">
        <v>1</v>
      </c>
      <c r="T97" s="65">
        <v>1</v>
      </c>
      <c r="U97" s="65">
        <v>1</v>
      </c>
      <c r="V97" s="65">
        <v>1</v>
      </c>
      <c r="W97" s="65">
        <v>1</v>
      </c>
      <c r="X97" s="70">
        <v>2020</v>
      </c>
    </row>
    <row r="98" spans="1:24" ht="60.75" customHeight="1" x14ac:dyDescent="0.25">
      <c r="A98" s="130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63" t="s">
        <v>68</v>
      </c>
      <c r="P98" s="52" t="s">
        <v>24</v>
      </c>
      <c r="Q98" s="34">
        <v>1</v>
      </c>
      <c r="R98" s="34">
        <v>1</v>
      </c>
      <c r="S98" s="34">
        <v>1</v>
      </c>
      <c r="T98" s="32">
        <v>1</v>
      </c>
      <c r="U98" s="32">
        <v>1</v>
      </c>
      <c r="V98" s="32">
        <v>1</v>
      </c>
      <c r="W98" s="34">
        <f>Q98+R98+S98+T98+U98+V98</f>
        <v>6</v>
      </c>
      <c r="X98" s="32">
        <v>2020</v>
      </c>
    </row>
    <row r="99" spans="1:24" ht="66.75" customHeight="1" x14ac:dyDescent="0.25">
      <c r="A99" s="134">
        <v>0</v>
      </c>
      <c r="B99" s="134">
        <v>0</v>
      </c>
      <c r="C99" s="134">
        <v>7</v>
      </c>
      <c r="D99" s="134">
        <v>0</v>
      </c>
      <c r="E99" s="134">
        <v>5</v>
      </c>
      <c r="F99" s="134">
        <v>0</v>
      </c>
      <c r="G99" s="134">
        <v>1</v>
      </c>
      <c r="H99" s="134">
        <v>0</v>
      </c>
      <c r="I99" s="134">
        <v>5</v>
      </c>
      <c r="J99" s="134">
        <v>2</v>
      </c>
      <c r="K99" s="134">
        <v>0</v>
      </c>
      <c r="L99" s="134">
        <v>2</v>
      </c>
      <c r="M99" s="134">
        <v>0</v>
      </c>
      <c r="N99" s="134">
        <v>0</v>
      </c>
      <c r="O99" s="69" t="s">
        <v>126</v>
      </c>
      <c r="P99" s="149" t="s">
        <v>22</v>
      </c>
      <c r="Q99" s="157">
        <v>0</v>
      </c>
      <c r="R99" s="157">
        <v>0</v>
      </c>
      <c r="S99" s="157">
        <v>0</v>
      </c>
      <c r="T99" s="150">
        <v>4460</v>
      </c>
      <c r="U99" s="150">
        <v>8920</v>
      </c>
      <c r="V99" s="158">
        <f>4460+6690</f>
        <v>11150</v>
      </c>
      <c r="W99" s="150">
        <f t="shared" si="18"/>
        <v>24530</v>
      </c>
      <c r="X99" s="151">
        <v>2020</v>
      </c>
    </row>
    <row r="100" spans="1:24" ht="63.75" customHeight="1" x14ac:dyDescent="0.25">
      <c r="A100" s="130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63" t="s">
        <v>73</v>
      </c>
      <c r="P100" s="52" t="s">
        <v>18</v>
      </c>
      <c r="Q100" s="55">
        <v>0.7</v>
      </c>
      <c r="R100" s="55">
        <v>0.9</v>
      </c>
      <c r="S100" s="55">
        <v>0.7</v>
      </c>
      <c r="T100" s="55">
        <v>0.9</v>
      </c>
      <c r="U100" s="55">
        <v>0.6</v>
      </c>
      <c r="V100" s="55">
        <v>0.6</v>
      </c>
      <c r="W100" s="55">
        <v>4.2</v>
      </c>
      <c r="X100" s="32">
        <v>2020</v>
      </c>
    </row>
    <row r="101" spans="1:24" ht="60.75" customHeight="1" x14ac:dyDescent="0.25">
      <c r="A101" s="130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63" t="s">
        <v>74</v>
      </c>
      <c r="P101" s="52" t="s">
        <v>87</v>
      </c>
      <c r="Q101" s="34">
        <v>0</v>
      </c>
      <c r="R101" s="29">
        <v>0</v>
      </c>
      <c r="S101" s="29">
        <v>0</v>
      </c>
      <c r="T101" s="29">
        <v>745.3</v>
      </c>
      <c r="U101" s="29">
        <v>943.8</v>
      </c>
      <c r="V101" s="32">
        <f>714.6+968.3</f>
        <v>1682.9</v>
      </c>
      <c r="W101" s="29">
        <f t="shared" si="18"/>
        <v>3372</v>
      </c>
      <c r="X101" s="32">
        <v>2020</v>
      </c>
    </row>
    <row r="102" spans="1:24" ht="53.25" customHeight="1" x14ac:dyDescent="0.25">
      <c r="A102" s="133">
        <v>0</v>
      </c>
      <c r="B102" s="133">
        <v>0</v>
      </c>
      <c r="C102" s="133">
        <v>7</v>
      </c>
      <c r="D102" s="133">
        <v>0</v>
      </c>
      <c r="E102" s="133">
        <v>5</v>
      </c>
      <c r="F102" s="133">
        <v>0</v>
      </c>
      <c r="G102" s="133">
        <v>1</v>
      </c>
      <c r="H102" s="133">
        <v>0</v>
      </c>
      <c r="I102" s="133">
        <v>5</v>
      </c>
      <c r="J102" s="133">
        <v>2</v>
      </c>
      <c r="K102" s="133">
        <v>0</v>
      </c>
      <c r="L102" s="133">
        <v>2</v>
      </c>
      <c r="M102" s="133">
        <v>0</v>
      </c>
      <c r="N102" s="133">
        <v>0</v>
      </c>
      <c r="O102" s="80" t="s">
        <v>142</v>
      </c>
      <c r="P102" s="144" t="s">
        <v>16</v>
      </c>
      <c r="Q102" s="154">
        <v>0</v>
      </c>
      <c r="R102" s="154">
        <f>R99</f>
        <v>0</v>
      </c>
      <c r="S102" s="154">
        <f t="shared" ref="S102:V102" si="20">S99</f>
        <v>0</v>
      </c>
      <c r="T102" s="145">
        <f>T99</f>
        <v>4460</v>
      </c>
      <c r="U102" s="145">
        <f t="shared" si="20"/>
        <v>8920</v>
      </c>
      <c r="V102" s="145">
        <f t="shared" si="20"/>
        <v>11150</v>
      </c>
      <c r="W102" s="145">
        <f t="shared" si="18"/>
        <v>24530</v>
      </c>
      <c r="X102" s="153">
        <v>2020</v>
      </c>
    </row>
    <row r="103" spans="1:24" ht="55.5" customHeight="1" x14ac:dyDescent="0.25">
      <c r="A103" s="130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60" t="s">
        <v>75</v>
      </c>
      <c r="P103" s="52" t="s">
        <v>24</v>
      </c>
      <c r="Q103" s="34">
        <v>0</v>
      </c>
      <c r="R103" s="34">
        <v>0</v>
      </c>
      <c r="S103" s="34">
        <v>0</v>
      </c>
      <c r="T103" s="34">
        <v>3</v>
      </c>
      <c r="U103" s="34">
        <v>4</v>
      </c>
      <c r="V103" s="34">
        <v>5</v>
      </c>
      <c r="W103" s="34">
        <f>Q103+R103+S103+T103+U103+V103</f>
        <v>12</v>
      </c>
      <c r="X103" s="32">
        <v>2020</v>
      </c>
    </row>
    <row r="104" spans="1:24" ht="78" customHeight="1" x14ac:dyDescent="0.25">
      <c r="A104" s="130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71" t="s">
        <v>143</v>
      </c>
      <c r="P104" s="61" t="s">
        <v>25</v>
      </c>
      <c r="Q104" s="65">
        <v>0</v>
      </c>
      <c r="R104" s="65">
        <v>0</v>
      </c>
      <c r="S104" s="65">
        <v>0</v>
      </c>
      <c r="T104" s="70">
        <v>1</v>
      </c>
      <c r="U104" s="70">
        <v>1</v>
      </c>
      <c r="V104" s="70">
        <v>1</v>
      </c>
      <c r="W104" s="65" t="s">
        <v>29</v>
      </c>
      <c r="X104" s="70">
        <v>2020</v>
      </c>
    </row>
    <row r="105" spans="1:24" ht="32.25" customHeight="1" x14ac:dyDescent="0.25">
      <c r="A105" s="130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60" t="s">
        <v>76</v>
      </c>
      <c r="P105" s="52" t="s">
        <v>24</v>
      </c>
      <c r="Q105" s="34">
        <v>0</v>
      </c>
      <c r="R105" s="34">
        <f>R103</f>
        <v>0</v>
      </c>
      <c r="S105" s="34">
        <f t="shared" ref="S105:V105" si="21">S103</f>
        <v>0</v>
      </c>
      <c r="T105" s="34">
        <f t="shared" si="21"/>
        <v>3</v>
      </c>
      <c r="U105" s="34">
        <f t="shared" si="21"/>
        <v>4</v>
      </c>
      <c r="V105" s="34">
        <f t="shared" si="21"/>
        <v>5</v>
      </c>
      <c r="W105" s="34">
        <f>Q105+R105+S105+T105+U105+V105</f>
        <v>12</v>
      </c>
      <c r="X105" s="32">
        <v>2020</v>
      </c>
    </row>
    <row r="106" spans="1:24" ht="81.75" customHeight="1" x14ac:dyDescent="0.25">
      <c r="A106" s="123"/>
      <c r="B106" s="123"/>
      <c r="C106" s="123"/>
      <c r="D106" s="123">
        <v>0</v>
      </c>
      <c r="E106" s="123">
        <v>5</v>
      </c>
      <c r="F106" s="123">
        <v>0</v>
      </c>
      <c r="G106" s="123">
        <v>1</v>
      </c>
      <c r="H106" s="123">
        <v>0</v>
      </c>
      <c r="I106" s="123">
        <v>5</v>
      </c>
      <c r="J106" s="123">
        <v>3</v>
      </c>
      <c r="K106" s="123">
        <v>0</v>
      </c>
      <c r="L106" s="123">
        <v>0</v>
      </c>
      <c r="M106" s="123">
        <v>0</v>
      </c>
      <c r="N106" s="123">
        <v>0</v>
      </c>
      <c r="O106" s="50" t="s">
        <v>82</v>
      </c>
      <c r="P106" s="136" t="s">
        <v>16</v>
      </c>
      <c r="Q106" s="138">
        <f>Q107+Q134</f>
        <v>157528.70000000001</v>
      </c>
      <c r="R106" s="138">
        <f t="shared" ref="R106:V106" si="22">R107+R134</f>
        <v>143444.37</v>
      </c>
      <c r="S106" s="138">
        <f t="shared" si="22"/>
        <v>135021.79999999999</v>
      </c>
      <c r="T106" s="138">
        <f t="shared" si="22"/>
        <v>135021.79999999999</v>
      </c>
      <c r="U106" s="138">
        <f t="shared" si="22"/>
        <v>135021.79999999999</v>
      </c>
      <c r="V106" s="138">
        <f t="shared" si="22"/>
        <v>135021.79999999999</v>
      </c>
      <c r="W106" s="138">
        <f>SUM(Q106:V106)</f>
        <v>841060.27</v>
      </c>
      <c r="X106" s="155">
        <v>2020</v>
      </c>
    </row>
    <row r="107" spans="1:24" ht="64.5" customHeight="1" x14ac:dyDescent="0.25">
      <c r="A107" s="134">
        <v>0</v>
      </c>
      <c r="B107" s="134">
        <v>4</v>
      </c>
      <c r="C107" s="134">
        <v>3</v>
      </c>
      <c r="D107" s="134">
        <v>0</v>
      </c>
      <c r="E107" s="134">
        <v>5</v>
      </c>
      <c r="F107" s="134">
        <v>0</v>
      </c>
      <c r="G107" s="134">
        <v>1</v>
      </c>
      <c r="H107" s="134">
        <v>0</v>
      </c>
      <c r="I107" s="134">
        <v>5</v>
      </c>
      <c r="J107" s="134">
        <v>3</v>
      </c>
      <c r="K107" s="134">
        <v>0</v>
      </c>
      <c r="L107" s="134">
        <v>1</v>
      </c>
      <c r="M107" s="134">
        <v>0</v>
      </c>
      <c r="N107" s="134">
        <v>0</v>
      </c>
      <c r="O107" s="73" t="s">
        <v>90</v>
      </c>
      <c r="P107" s="149" t="s">
        <v>16</v>
      </c>
      <c r="Q107" s="150">
        <f t="shared" ref="Q107:V107" si="23">Q110+Q112+Q116+Q118+Q120+Q122+Q124+Q129</f>
        <v>142331.6</v>
      </c>
      <c r="R107" s="150">
        <f t="shared" si="23"/>
        <v>128247.27</v>
      </c>
      <c r="S107" s="150">
        <f t="shared" si="23"/>
        <v>119824.7</v>
      </c>
      <c r="T107" s="150">
        <f t="shared" si="23"/>
        <v>119824.7</v>
      </c>
      <c r="U107" s="150">
        <f t="shared" si="23"/>
        <v>119824.7</v>
      </c>
      <c r="V107" s="150">
        <f t="shared" si="23"/>
        <v>119824.7</v>
      </c>
      <c r="W107" s="150">
        <f>SUM(Q107:V107)</f>
        <v>749877.66999999993</v>
      </c>
      <c r="X107" s="162">
        <v>2020</v>
      </c>
    </row>
    <row r="108" spans="1:24" s="42" customFormat="1" ht="36" customHeight="1" x14ac:dyDescent="0.25">
      <c r="A108" s="135"/>
      <c r="B108" s="135"/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51" t="s">
        <v>34</v>
      </c>
      <c r="P108" s="52" t="s">
        <v>18</v>
      </c>
      <c r="Q108" s="29">
        <v>10</v>
      </c>
      <c r="R108" s="29">
        <v>10</v>
      </c>
      <c r="S108" s="29">
        <v>10</v>
      </c>
      <c r="T108" s="29">
        <v>10</v>
      </c>
      <c r="U108" s="29">
        <v>10</v>
      </c>
      <c r="V108" s="29">
        <v>10</v>
      </c>
      <c r="W108" s="29">
        <v>10</v>
      </c>
      <c r="X108" s="121">
        <v>2020</v>
      </c>
    </row>
    <row r="109" spans="1:24" ht="110.25" customHeight="1" x14ac:dyDescent="0.25">
      <c r="A109" s="130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51" t="s">
        <v>35</v>
      </c>
      <c r="P109" s="52" t="s">
        <v>18</v>
      </c>
      <c r="Q109" s="113">
        <v>0.3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113">
        <f>Q109</f>
        <v>0.3</v>
      </c>
      <c r="X109" s="121">
        <v>2015</v>
      </c>
    </row>
    <row r="110" spans="1:24" ht="48" customHeight="1" x14ac:dyDescent="0.25">
      <c r="A110" s="133">
        <v>0</v>
      </c>
      <c r="B110" s="133">
        <v>4</v>
      </c>
      <c r="C110" s="133">
        <v>3</v>
      </c>
      <c r="D110" s="133">
        <v>0</v>
      </c>
      <c r="E110" s="133">
        <v>5</v>
      </c>
      <c r="F110" s="133">
        <v>0</v>
      </c>
      <c r="G110" s="133">
        <v>1</v>
      </c>
      <c r="H110" s="133">
        <v>0</v>
      </c>
      <c r="I110" s="133">
        <v>5</v>
      </c>
      <c r="J110" s="133">
        <v>3</v>
      </c>
      <c r="K110" s="133">
        <v>0</v>
      </c>
      <c r="L110" s="133">
        <v>1</v>
      </c>
      <c r="M110" s="133">
        <v>0</v>
      </c>
      <c r="N110" s="133">
        <v>0</v>
      </c>
      <c r="O110" s="93" t="s">
        <v>36</v>
      </c>
      <c r="P110" s="146" t="s">
        <v>16</v>
      </c>
      <c r="Q110" s="145">
        <v>77130</v>
      </c>
      <c r="R110" s="145">
        <v>81063.600000000006</v>
      </c>
      <c r="S110" s="145">
        <v>84549.37</v>
      </c>
      <c r="T110" s="145">
        <f>S110</f>
        <v>84549.37</v>
      </c>
      <c r="U110" s="145">
        <f>S110</f>
        <v>84549.37</v>
      </c>
      <c r="V110" s="145">
        <f>U110</f>
        <v>84549.37</v>
      </c>
      <c r="W110" s="145">
        <f>SUM(Q110:V110)</f>
        <v>496391.07999999996</v>
      </c>
      <c r="X110" s="156">
        <v>2020</v>
      </c>
    </row>
    <row r="111" spans="1:24" ht="48" customHeight="1" x14ac:dyDescent="0.25">
      <c r="A111" s="130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51" t="s">
        <v>147</v>
      </c>
      <c r="P111" s="52" t="s">
        <v>108</v>
      </c>
      <c r="Q111" s="29">
        <v>1004.3</v>
      </c>
      <c r="R111" s="29">
        <f>Q111*0.97</f>
        <v>974.17099999999994</v>
      </c>
      <c r="S111" s="29">
        <f>R111</f>
        <v>974.17099999999994</v>
      </c>
      <c r="T111" s="29">
        <f>S111</f>
        <v>974.17099999999994</v>
      </c>
      <c r="U111" s="29">
        <f>T111</f>
        <v>974.17099999999994</v>
      </c>
      <c r="V111" s="29">
        <f>U111</f>
        <v>974.17099999999994</v>
      </c>
      <c r="W111" s="29">
        <f>V111</f>
        <v>974.17099999999994</v>
      </c>
      <c r="X111" s="121">
        <v>2020</v>
      </c>
    </row>
    <row r="112" spans="1:24" ht="30" x14ac:dyDescent="0.25">
      <c r="A112" s="133">
        <v>0</v>
      </c>
      <c r="B112" s="133">
        <v>4</v>
      </c>
      <c r="C112" s="133">
        <v>3</v>
      </c>
      <c r="D112" s="133">
        <v>0</v>
      </c>
      <c r="E112" s="133">
        <v>5</v>
      </c>
      <c r="F112" s="133">
        <v>0</v>
      </c>
      <c r="G112" s="133">
        <v>1</v>
      </c>
      <c r="H112" s="133">
        <v>0</v>
      </c>
      <c r="I112" s="133">
        <v>5</v>
      </c>
      <c r="J112" s="133">
        <v>3</v>
      </c>
      <c r="K112" s="133">
        <v>0</v>
      </c>
      <c r="L112" s="133">
        <v>1</v>
      </c>
      <c r="M112" s="133">
        <v>0</v>
      </c>
      <c r="N112" s="133">
        <v>0</v>
      </c>
      <c r="O112" s="93" t="s">
        <v>37</v>
      </c>
      <c r="P112" s="146" t="s">
        <v>16</v>
      </c>
      <c r="Q112" s="145">
        <v>13247</v>
      </c>
      <c r="R112" s="145">
        <v>14723</v>
      </c>
      <c r="S112" s="145">
        <v>15356</v>
      </c>
      <c r="T112" s="145">
        <f>S112</f>
        <v>15356</v>
      </c>
      <c r="U112" s="145">
        <f>T112</f>
        <v>15356</v>
      </c>
      <c r="V112" s="145">
        <f>U112</f>
        <v>15356</v>
      </c>
      <c r="W112" s="145">
        <f t="shared" ref="W112:W118" si="24">SUM(Q112:V112)</f>
        <v>89394</v>
      </c>
      <c r="X112" s="156">
        <v>2020</v>
      </c>
    </row>
    <row r="113" spans="1:24" ht="59.25" x14ac:dyDescent="0.25">
      <c r="A113" s="130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51" t="s">
        <v>38</v>
      </c>
      <c r="P113" s="52" t="s">
        <v>84</v>
      </c>
      <c r="Q113" s="34">
        <v>68</v>
      </c>
      <c r="R113" s="34">
        <v>60</v>
      </c>
      <c r="S113" s="34">
        <v>60</v>
      </c>
      <c r="T113" s="34">
        <v>60</v>
      </c>
      <c r="U113" s="34">
        <v>60</v>
      </c>
      <c r="V113" s="34">
        <v>60</v>
      </c>
      <c r="W113" s="34">
        <f t="shared" si="24"/>
        <v>368</v>
      </c>
      <c r="X113" s="121">
        <v>2020</v>
      </c>
    </row>
    <row r="114" spans="1:24" ht="62.25" customHeight="1" x14ac:dyDescent="0.25">
      <c r="A114" s="130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51" t="s">
        <v>39</v>
      </c>
      <c r="P114" s="52" t="s">
        <v>84</v>
      </c>
      <c r="Q114" s="34">
        <v>10</v>
      </c>
      <c r="R114" s="34">
        <v>15</v>
      </c>
      <c r="S114" s="34">
        <v>15</v>
      </c>
      <c r="T114" s="34">
        <v>15</v>
      </c>
      <c r="U114" s="34">
        <v>15</v>
      </c>
      <c r="V114" s="34">
        <v>15</v>
      </c>
      <c r="W114" s="34">
        <f t="shared" si="24"/>
        <v>85</v>
      </c>
      <c r="X114" s="121">
        <v>2020</v>
      </c>
    </row>
    <row r="115" spans="1:24" ht="66" customHeight="1" x14ac:dyDescent="0.25">
      <c r="A115" s="130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51" t="s">
        <v>40</v>
      </c>
      <c r="P115" s="52" t="s">
        <v>84</v>
      </c>
      <c r="Q115" s="34">
        <f>57+26+7</f>
        <v>90</v>
      </c>
      <c r="R115" s="34">
        <v>500</v>
      </c>
      <c r="S115" s="34">
        <v>500</v>
      </c>
      <c r="T115" s="34">
        <v>500</v>
      </c>
      <c r="U115" s="34">
        <v>500</v>
      </c>
      <c r="V115" s="34">
        <v>500</v>
      </c>
      <c r="W115" s="34">
        <f t="shared" si="24"/>
        <v>2590</v>
      </c>
      <c r="X115" s="121">
        <v>2020</v>
      </c>
    </row>
    <row r="116" spans="1:24" ht="110.25" customHeight="1" x14ac:dyDescent="0.25">
      <c r="A116" s="133">
        <v>0</v>
      </c>
      <c r="B116" s="133">
        <v>4</v>
      </c>
      <c r="C116" s="133">
        <v>3</v>
      </c>
      <c r="D116" s="133">
        <v>0</v>
      </c>
      <c r="E116" s="133">
        <v>5</v>
      </c>
      <c r="F116" s="133">
        <v>0</v>
      </c>
      <c r="G116" s="133">
        <v>1</v>
      </c>
      <c r="H116" s="133">
        <v>0</v>
      </c>
      <c r="I116" s="133">
        <v>5</v>
      </c>
      <c r="J116" s="133">
        <v>3</v>
      </c>
      <c r="K116" s="133">
        <v>0</v>
      </c>
      <c r="L116" s="133">
        <v>1</v>
      </c>
      <c r="M116" s="133">
        <v>0</v>
      </c>
      <c r="N116" s="133">
        <v>0</v>
      </c>
      <c r="O116" s="93" t="s">
        <v>146</v>
      </c>
      <c r="P116" s="146" t="s">
        <v>16</v>
      </c>
      <c r="Q116" s="145">
        <v>145</v>
      </c>
      <c r="R116" s="145">
        <f>Q116</f>
        <v>145</v>
      </c>
      <c r="S116" s="145">
        <f t="shared" ref="S116:V116" si="25">R116</f>
        <v>145</v>
      </c>
      <c r="T116" s="145">
        <f t="shared" si="25"/>
        <v>145</v>
      </c>
      <c r="U116" s="145">
        <f t="shared" si="25"/>
        <v>145</v>
      </c>
      <c r="V116" s="145">
        <f t="shared" si="25"/>
        <v>145</v>
      </c>
      <c r="W116" s="145">
        <f t="shared" si="24"/>
        <v>870</v>
      </c>
      <c r="X116" s="156">
        <v>2020</v>
      </c>
    </row>
    <row r="117" spans="1:24" ht="50.25" customHeight="1" x14ac:dyDescent="0.25">
      <c r="A117" s="130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51" t="s">
        <v>41</v>
      </c>
      <c r="P117" s="52" t="s">
        <v>84</v>
      </c>
      <c r="Q117" s="34">
        <v>2</v>
      </c>
      <c r="R117" s="34">
        <v>2</v>
      </c>
      <c r="S117" s="34">
        <v>2</v>
      </c>
      <c r="T117" s="34">
        <v>2</v>
      </c>
      <c r="U117" s="34">
        <v>2</v>
      </c>
      <c r="V117" s="34">
        <v>2</v>
      </c>
      <c r="W117" s="34">
        <f t="shared" si="24"/>
        <v>12</v>
      </c>
      <c r="X117" s="121">
        <v>2020</v>
      </c>
    </row>
    <row r="118" spans="1:24" ht="109.5" customHeight="1" x14ac:dyDescent="0.25">
      <c r="A118" s="133">
        <v>0</v>
      </c>
      <c r="B118" s="133">
        <v>4</v>
      </c>
      <c r="C118" s="133">
        <v>3</v>
      </c>
      <c r="D118" s="133">
        <v>0</v>
      </c>
      <c r="E118" s="133">
        <v>5</v>
      </c>
      <c r="F118" s="133">
        <v>0</v>
      </c>
      <c r="G118" s="133">
        <v>1</v>
      </c>
      <c r="H118" s="133">
        <v>0</v>
      </c>
      <c r="I118" s="133">
        <v>5</v>
      </c>
      <c r="J118" s="133">
        <v>3</v>
      </c>
      <c r="K118" s="133">
        <v>0</v>
      </c>
      <c r="L118" s="133">
        <v>1</v>
      </c>
      <c r="M118" s="133">
        <v>0</v>
      </c>
      <c r="N118" s="133">
        <v>0</v>
      </c>
      <c r="O118" s="93" t="s">
        <v>166</v>
      </c>
      <c r="P118" s="146" t="s">
        <v>16</v>
      </c>
      <c r="Q118" s="145">
        <v>395</v>
      </c>
      <c r="R118" s="145">
        <v>415.15</v>
      </c>
      <c r="S118" s="145">
        <v>433</v>
      </c>
      <c r="T118" s="145">
        <f t="shared" ref="T118:V119" si="26">S118</f>
        <v>433</v>
      </c>
      <c r="U118" s="145">
        <f t="shared" si="26"/>
        <v>433</v>
      </c>
      <c r="V118" s="145">
        <f t="shared" si="26"/>
        <v>433</v>
      </c>
      <c r="W118" s="145">
        <f t="shared" si="24"/>
        <v>2542.15</v>
      </c>
      <c r="X118" s="156">
        <v>2020</v>
      </c>
    </row>
    <row r="119" spans="1:24" ht="138" customHeight="1" x14ac:dyDescent="0.25">
      <c r="A119" s="130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51" t="s">
        <v>127</v>
      </c>
      <c r="P119" s="27" t="s">
        <v>108</v>
      </c>
      <c r="Q119" s="29">
        <v>11.5</v>
      </c>
      <c r="R119" s="29">
        <f>Q119*0.97</f>
        <v>11.154999999999999</v>
      </c>
      <c r="S119" s="29">
        <f>R119</f>
        <v>11.154999999999999</v>
      </c>
      <c r="T119" s="29">
        <f t="shared" si="26"/>
        <v>11.154999999999999</v>
      </c>
      <c r="U119" s="29">
        <f t="shared" si="26"/>
        <v>11.154999999999999</v>
      </c>
      <c r="V119" s="29">
        <f t="shared" si="26"/>
        <v>11.154999999999999</v>
      </c>
      <c r="W119" s="29">
        <f>V119</f>
        <v>11.154999999999999</v>
      </c>
      <c r="X119" s="121">
        <v>2020</v>
      </c>
    </row>
    <row r="120" spans="1:24" ht="137.25" customHeight="1" x14ac:dyDescent="0.25">
      <c r="A120" s="133">
        <v>0</v>
      </c>
      <c r="B120" s="133">
        <v>4</v>
      </c>
      <c r="C120" s="133">
        <v>3</v>
      </c>
      <c r="D120" s="133">
        <v>0</v>
      </c>
      <c r="E120" s="133">
        <v>5</v>
      </c>
      <c r="F120" s="133">
        <v>0</v>
      </c>
      <c r="G120" s="133">
        <v>1</v>
      </c>
      <c r="H120" s="133">
        <v>0</v>
      </c>
      <c r="I120" s="133">
        <v>5</v>
      </c>
      <c r="J120" s="133">
        <v>3</v>
      </c>
      <c r="K120" s="133">
        <v>0</v>
      </c>
      <c r="L120" s="133">
        <v>1</v>
      </c>
      <c r="M120" s="133">
        <v>0</v>
      </c>
      <c r="N120" s="133">
        <v>0</v>
      </c>
      <c r="O120" s="93" t="s">
        <v>167</v>
      </c>
      <c r="P120" s="146" t="s">
        <v>16</v>
      </c>
      <c r="Q120" s="145">
        <v>24139.8</v>
      </c>
      <c r="R120" s="145">
        <v>31900.52</v>
      </c>
      <c r="S120" s="145">
        <v>19341.330000000002</v>
      </c>
      <c r="T120" s="145">
        <f>S120</f>
        <v>19341.330000000002</v>
      </c>
      <c r="U120" s="145">
        <f t="shared" ref="U120:V120" si="27">T120</f>
        <v>19341.330000000002</v>
      </c>
      <c r="V120" s="145">
        <f t="shared" si="27"/>
        <v>19341.330000000002</v>
      </c>
      <c r="W120" s="145">
        <f t="shared" ref="W120:W125" si="28">SUM(Q120:V120)</f>
        <v>133405.64000000001</v>
      </c>
      <c r="X120" s="156">
        <v>2020</v>
      </c>
    </row>
    <row r="121" spans="1:24" ht="86.25" customHeight="1" x14ac:dyDescent="0.25">
      <c r="A121" s="130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51" t="s">
        <v>42</v>
      </c>
      <c r="P121" s="52" t="s">
        <v>28</v>
      </c>
      <c r="Q121" s="34">
        <v>7</v>
      </c>
      <c r="R121" s="34">
        <f>R120/3667</f>
        <v>8.6993509680938104</v>
      </c>
      <c r="S121" s="34">
        <f>S120/3667</f>
        <v>5.2744286883010636</v>
      </c>
      <c r="T121" s="34">
        <f>T120/3667</f>
        <v>5.2744286883010636</v>
      </c>
      <c r="U121" s="34">
        <f>U120/3667</f>
        <v>5.2744286883010636</v>
      </c>
      <c r="V121" s="34">
        <f>V120/3667</f>
        <v>5.2744286883010636</v>
      </c>
      <c r="W121" s="34">
        <f t="shared" si="28"/>
        <v>36.797065721298068</v>
      </c>
      <c r="X121" s="121">
        <v>2020</v>
      </c>
    </row>
    <row r="122" spans="1:24" ht="109.5" customHeight="1" x14ac:dyDescent="0.25">
      <c r="A122" s="133">
        <v>0</v>
      </c>
      <c r="B122" s="133">
        <v>4</v>
      </c>
      <c r="C122" s="133">
        <v>3</v>
      </c>
      <c r="D122" s="133">
        <v>0</v>
      </c>
      <c r="E122" s="133">
        <v>5</v>
      </c>
      <c r="F122" s="133">
        <v>0</v>
      </c>
      <c r="G122" s="133">
        <v>1</v>
      </c>
      <c r="H122" s="133">
        <v>0</v>
      </c>
      <c r="I122" s="133">
        <v>5</v>
      </c>
      <c r="J122" s="133">
        <v>3</v>
      </c>
      <c r="K122" s="133">
        <v>0</v>
      </c>
      <c r="L122" s="133">
        <v>1</v>
      </c>
      <c r="M122" s="133">
        <v>0</v>
      </c>
      <c r="N122" s="133">
        <v>0</v>
      </c>
      <c r="O122" s="93" t="s">
        <v>43</v>
      </c>
      <c r="P122" s="146" t="s">
        <v>16</v>
      </c>
      <c r="Q122" s="145">
        <v>3780.5</v>
      </c>
      <c r="R122" s="145">
        <v>0</v>
      </c>
      <c r="S122" s="145">
        <v>0</v>
      </c>
      <c r="T122" s="145">
        <v>0</v>
      </c>
      <c r="U122" s="145">
        <f t="shared" ref="U122:V122" si="29">T122</f>
        <v>0</v>
      </c>
      <c r="V122" s="145">
        <f t="shared" si="29"/>
        <v>0</v>
      </c>
      <c r="W122" s="145">
        <f t="shared" si="28"/>
        <v>3780.5</v>
      </c>
      <c r="X122" s="156">
        <v>2015</v>
      </c>
    </row>
    <row r="123" spans="1:24" ht="59.25" x14ac:dyDescent="0.25">
      <c r="A123" s="130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51" t="s">
        <v>148</v>
      </c>
      <c r="P123" s="27" t="s">
        <v>24</v>
      </c>
      <c r="Q123" s="34">
        <v>10</v>
      </c>
      <c r="R123" s="34">
        <v>0</v>
      </c>
      <c r="S123" s="34">
        <v>0</v>
      </c>
      <c r="T123" s="34">
        <v>0</v>
      </c>
      <c r="U123" s="34">
        <v>0</v>
      </c>
      <c r="V123" s="34">
        <v>0</v>
      </c>
      <c r="W123" s="34">
        <f t="shared" si="28"/>
        <v>10</v>
      </c>
      <c r="X123" s="121">
        <v>2015</v>
      </c>
    </row>
    <row r="124" spans="1:24" ht="63.75" customHeight="1" x14ac:dyDescent="0.25">
      <c r="A124" s="133">
        <v>0</v>
      </c>
      <c r="B124" s="133">
        <v>4</v>
      </c>
      <c r="C124" s="133">
        <v>3</v>
      </c>
      <c r="D124" s="133">
        <v>0</v>
      </c>
      <c r="E124" s="133">
        <v>5</v>
      </c>
      <c r="F124" s="133">
        <v>0</v>
      </c>
      <c r="G124" s="133">
        <v>1</v>
      </c>
      <c r="H124" s="133">
        <v>0</v>
      </c>
      <c r="I124" s="133">
        <v>5</v>
      </c>
      <c r="J124" s="133">
        <v>3</v>
      </c>
      <c r="K124" s="133">
        <v>0</v>
      </c>
      <c r="L124" s="133">
        <v>1</v>
      </c>
      <c r="M124" s="133">
        <v>0</v>
      </c>
      <c r="N124" s="133">
        <v>0</v>
      </c>
      <c r="O124" s="93" t="s">
        <v>149</v>
      </c>
      <c r="P124" s="146" t="s">
        <v>16</v>
      </c>
      <c r="Q124" s="145">
        <v>8494.2999999999993</v>
      </c>
      <c r="R124" s="145">
        <v>0</v>
      </c>
      <c r="S124" s="145">
        <v>0</v>
      </c>
      <c r="T124" s="145">
        <v>0</v>
      </c>
      <c r="U124" s="145">
        <f t="shared" ref="U124:V124" si="30">T124</f>
        <v>0</v>
      </c>
      <c r="V124" s="145">
        <f t="shared" si="30"/>
        <v>0</v>
      </c>
      <c r="W124" s="145">
        <f t="shared" si="28"/>
        <v>8494.2999999999993</v>
      </c>
      <c r="X124" s="156">
        <v>2015</v>
      </c>
    </row>
    <row r="125" spans="1:24" ht="46.5" customHeight="1" x14ac:dyDescent="0.25">
      <c r="A125" s="130"/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51" t="s">
        <v>150</v>
      </c>
      <c r="P125" s="52" t="s">
        <v>84</v>
      </c>
      <c r="Q125" s="34">
        <v>123</v>
      </c>
      <c r="R125" s="114">
        <v>0</v>
      </c>
      <c r="S125" s="114">
        <v>0</v>
      </c>
      <c r="T125" s="114">
        <v>0</v>
      </c>
      <c r="U125" s="114">
        <v>0</v>
      </c>
      <c r="V125" s="114">
        <v>0</v>
      </c>
      <c r="W125" s="114">
        <f t="shared" si="28"/>
        <v>123</v>
      </c>
      <c r="X125" s="121">
        <v>2015</v>
      </c>
    </row>
    <row r="126" spans="1:24" ht="93.75" customHeight="1" x14ac:dyDescent="0.25">
      <c r="A126" s="130"/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72" t="s">
        <v>151</v>
      </c>
      <c r="P126" s="61" t="s">
        <v>25</v>
      </c>
      <c r="Q126" s="65">
        <v>1</v>
      </c>
      <c r="R126" s="65">
        <v>1</v>
      </c>
      <c r="S126" s="65">
        <v>1</v>
      </c>
      <c r="T126" s="65">
        <v>1</v>
      </c>
      <c r="U126" s="65">
        <v>1</v>
      </c>
      <c r="V126" s="65">
        <v>1</v>
      </c>
      <c r="W126" s="65">
        <v>1</v>
      </c>
      <c r="X126" s="122">
        <v>2020</v>
      </c>
    </row>
    <row r="127" spans="1:24" ht="89.25" x14ac:dyDescent="0.25">
      <c r="A127" s="130"/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51" t="s">
        <v>44</v>
      </c>
      <c r="P127" s="30" t="s">
        <v>25</v>
      </c>
      <c r="Q127" s="34">
        <v>1</v>
      </c>
      <c r="R127" s="34">
        <v>1</v>
      </c>
      <c r="S127" s="34">
        <v>1</v>
      </c>
      <c r="T127" s="34">
        <v>1</v>
      </c>
      <c r="U127" s="34">
        <v>1</v>
      </c>
      <c r="V127" s="34">
        <v>1</v>
      </c>
      <c r="W127" s="34">
        <v>1</v>
      </c>
      <c r="X127" s="121">
        <v>2020</v>
      </c>
    </row>
    <row r="128" spans="1:24" ht="91.5" customHeight="1" x14ac:dyDescent="0.25">
      <c r="A128" s="130"/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51" t="s">
        <v>153</v>
      </c>
      <c r="P128" s="27" t="s">
        <v>24</v>
      </c>
      <c r="Q128" s="34">
        <v>1</v>
      </c>
      <c r="R128" s="34">
        <v>1</v>
      </c>
      <c r="S128" s="34">
        <v>1</v>
      </c>
      <c r="T128" s="34">
        <v>1</v>
      </c>
      <c r="U128" s="34">
        <v>1</v>
      </c>
      <c r="V128" s="34">
        <v>1</v>
      </c>
      <c r="W128" s="34">
        <f>SUM(Q128:V128)</f>
        <v>6</v>
      </c>
      <c r="X128" s="121">
        <v>2020</v>
      </c>
    </row>
    <row r="129" spans="1:33" s="112" customFormat="1" ht="56.25" customHeight="1" x14ac:dyDescent="0.25">
      <c r="A129" s="133">
        <v>0</v>
      </c>
      <c r="B129" s="133">
        <v>4</v>
      </c>
      <c r="C129" s="133">
        <v>3</v>
      </c>
      <c r="D129" s="133">
        <v>0</v>
      </c>
      <c r="E129" s="133">
        <v>5</v>
      </c>
      <c r="F129" s="133">
        <v>0</v>
      </c>
      <c r="G129" s="133">
        <v>1</v>
      </c>
      <c r="H129" s="133">
        <v>0</v>
      </c>
      <c r="I129" s="133">
        <v>5</v>
      </c>
      <c r="J129" s="133">
        <v>3</v>
      </c>
      <c r="K129" s="133">
        <v>0</v>
      </c>
      <c r="L129" s="133">
        <v>1</v>
      </c>
      <c r="M129" s="133">
        <v>0</v>
      </c>
      <c r="N129" s="133">
        <v>0</v>
      </c>
      <c r="O129" s="172" t="s">
        <v>152</v>
      </c>
      <c r="P129" s="144" t="s">
        <v>16</v>
      </c>
      <c r="Q129" s="145">
        <v>15000</v>
      </c>
      <c r="R129" s="145">
        <v>0</v>
      </c>
      <c r="S129" s="145">
        <v>0</v>
      </c>
      <c r="T129" s="145">
        <f t="shared" ref="T129:V129" si="31">S129</f>
        <v>0</v>
      </c>
      <c r="U129" s="145">
        <f t="shared" si="31"/>
        <v>0</v>
      </c>
      <c r="V129" s="145">
        <f t="shared" si="31"/>
        <v>0</v>
      </c>
      <c r="W129" s="145">
        <f>SUM(Q129:V129)</f>
        <v>15000</v>
      </c>
      <c r="X129" s="156">
        <v>2015</v>
      </c>
    </row>
    <row r="130" spans="1:33" s="112" customFormat="1" ht="42.75" customHeight="1" x14ac:dyDescent="0.25">
      <c r="A130" s="130"/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48" t="s">
        <v>136</v>
      </c>
      <c r="P130" s="30" t="s">
        <v>18</v>
      </c>
      <c r="Q130" s="114">
        <v>100</v>
      </c>
      <c r="R130" s="114">
        <v>0</v>
      </c>
      <c r="S130" s="114">
        <f t="shared" ref="S130:V130" si="32">R130</f>
        <v>0</v>
      </c>
      <c r="T130" s="114">
        <f t="shared" si="32"/>
        <v>0</v>
      </c>
      <c r="U130" s="114">
        <f t="shared" si="32"/>
        <v>0</v>
      </c>
      <c r="V130" s="114">
        <f t="shared" si="32"/>
        <v>0</v>
      </c>
      <c r="W130" s="114">
        <v>100</v>
      </c>
      <c r="X130" s="121">
        <v>2015</v>
      </c>
    </row>
    <row r="131" spans="1:33" s="112" customFormat="1" ht="58.5" customHeight="1" x14ac:dyDescent="0.25">
      <c r="A131" s="130"/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48" t="s">
        <v>137</v>
      </c>
      <c r="P131" s="52" t="s">
        <v>84</v>
      </c>
      <c r="Q131" s="114">
        <v>1</v>
      </c>
      <c r="R131" s="114">
        <v>0</v>
      </c>
      <c r="S131" s="114">
        <v>0</v>
      </c>
      <c r="T131" s="114">
        <v>0</v>
      </c>
      <c r="U131" s="114">
        <v>0</v>
      </c>
      <c r="V131" s="114">
        <v>0</v>
      </c>
      <c r="W131" s="114">
        <v>1</v>
      </c>
      <c r="X131" s="121">
        <v>2015</v>
      </c>
    </row>
    <row r="132" spans="1:33" s="112" customFormat="1" ht="81.75" customHeight="1" x14ac:dyDescent="0.25">
      <c r="A132" s="130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81" t="s">
        <v>171</v>
      </c>
      <c r="P132" s="61" t="s">
        <v>25</v>
      </c>
      <c r="Q132" s="65">
        <v>1</v>
      </c>
      <c r="R132" s="65">
        <v>1</v>
      </c>
      <c r="S132" s="65">
        <v>1</v>
      </c>
      <c r="T132" s="65">
        <v>1</v>
      </c>
      <c r="U132" s="65">
        <v>1</v>
      </c>
      <c r="V132" s="65">
        <v>1</v>
      </c>
      <c r="W132" s="65">
        <v>1</v>
      </c>
      <c r="X132" s="122">
        <v>2020</v>
      </c>
    </row>
    <row r="133" spans="1:33" s="112" customFormat="1" ht="60" customHeight="1" x14ac:dyDescent="0.25">
      <c r="A133" s="130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48" t="s">
        <v>168</v>
      </c>
      <c r="P133" s="30" t="s">
        <v>25</v>
      </c>
      <c r="Q133" s="114">
        <v>1</v>
      </c>
      <c r="R133" s="114">
        <v>1</v>
      </c>
      <c r="S133" s="114">
        <v>1</v>
      </c>
      <c r="T133" s="114">
        <v>1</v>
      </c>
      <c r="U133" s="114">
        <v>1</v>
      </c>
      <c r="V133" s="114">
        <v>1</v>
      </c>
      <c r="W133" s="114">
        <v>1</v>
      </c>
      <c r="X133" s="121">
        <v>2020</v>
      </c>
    </row>
    <row r="134" spans="1:33" s="112" customFormat="1" ht="50.25" customHeight="1" x14ac:dyDescent="0.25">
      <c r="A134" s="176">
        <v>0</v>
      </c>
      <c r="B134" s="176">
        <v>4</v>
      </c>
      <c r="C134" s="176">
        <v>3</v>
      </c>
      <c r="D134" s="176">
        <v>0</v>
      </c>
      <c r="E134" s="176">
        <v>5</v>
      </c>
      <c r="F134" s="176">
        <v>0</v>
      </c>
      <c r="G134" s="176">
        <v>5</v>
      </c>
      <c r="H134" s="176">
        <v>0</v>
      </c>
      <c r="I134" s="176">
        <v>5</v>
      </c>
      <c r="J134" s="176">
        <v>3</v>
      </c>
      <c r="K134" s="176">
        <v>0</v>
      </c>
      <c r="L134" s="176">
        <v>2</v>
      </c>
      <c r="M134" s="176">
        <v>0</v>
      </c>
      <c r="N134" s="176">
        <v>0</v>
      </c>
      <c r="O134" s="177" t="s">
        <v>154</v>
      </c>
      <c r="P134" s="178" t="s">
        <v>16</v>
      </c>
      <c r="Q134" s="179">
        <f>Q136</f>
        <v>15197.1</v>
      </c>
      <c r="R134" s="179">
        <f t="shared" ref="R134:V134" si="33">R136</f>
        <v>15197.1</v>
      </c>
      <c r="S134" s="179">
        <f t="shared" si="33"/>
        <v>15197.1</v>
      </c>
      <c r="T134" s="179">
        <f t="shared" si="33"/>
        <v>15197.1</v>
      </c>
      <c r="U134" s="179">
        <f t="shared" si="33"/>
        <v>15197.1</v>
      </c>
      <c r="V134" s="179">
        <f t="shared" si="33"/>
        <v>15197.1</v>
      </c>
      <c r="W134" s="179">
        <f>SUM(Q134:V134)</f>
        <v>91182.6</v>
      </c>
      <c r="X134" s="180">
        <v>2020</v>
      </c>
    </row>
    <row r="135" spans="1:33" s="112" customFormat="1" ht="50.25" customHeight="1" x14ac:dyDescent="0.25">
      <c r="A135" s="130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64" t="s">
        <v>155</v>
      </c>
      <c r="P135" s="30" t="s">
        <v>87</v>
      </c>
      <c r="Q135" s="113">
        <v>903469.9</v>
      </c>
      <c r="R135" s="113">
        <f>Q135</f>
        <v>903469.9</v>
      </c>
      <c r="S135" s="113">
        <f>R135</f>
        <v>903469.9</v>
      </c>
      <c r="T135" s="113">
        <f>S135</f>
        <v>903469.9</v>
      </c>
      <c r="U135" s="113">
        <f>T135</f>
        <v>903469.9</v>
      </c>
      <c r="V135" s="113">
        <f>U135</f>
        <v>903469.9</v>
      </c>
      <c r="W135" s="113">
        <f>U135</f>
        <v>903469.9</v>
      </c>
      <c r="X135" s="121">
        <v>2020</v>
      </c>
    </row>
    <row r="136" spans="1:33" ht="60" customHeight="1" x14ac:dyDescent="0.25">
      <c r="A136" s="133">
        <v>0</v>
      </c>
      <c r="B136" s="133">
        <v>4</v>
      </c>
      <c r="C136" s="133">
        <v>3</v>
      </c>
      <c r="D136" s="133">
        <v>0</v>
      </c>
      <c r="E136" s="133">
        <v>5</v>
      </c>
      <c r="F136" s="133">
        <v>0</v>
      </c>
      <c r="G136" s="133">
        <v>5</v>
      </c>
      <c r="H136" s="133">
        <v>0</v>
      </c>
      <c r="I136" s="133">
        <v>5</v>
      </c>
      <c r="J136" s="133">
        <v>9</v>
      </c>
      <c r="K136" s="133">
        <v>0</v>
      </c>
      <c r="L136" s="133">
        <v>1</v>
      </c>
      <c r="M136" s="133">
        <v>0</v>
      </c>
      <c r="N136" s="133">
        <v>0</v>
      </c>
      <c r="O136" s="166" t="s">
        <v>162</v>
      </c>
      <c r="P136" s="146" t="s">
        <v>16</v>
      </c>
      <c r="Q136" s="145">
        <v>15197.1</v>
      </c>
      <c r="R136" s="145">
        <v>15197.1</v>
      </c>
      <c r="S136" s="145">
        <f>R136</f>
        <v>15197.1</v>
      </c>
      <c r="T136" s="145">
        <f>S136</f>
        <v>15197.1</v>
      </c>
      <c r="U136" s="145">
        <f>T136</f>
        <v>15197.1</v>
      </c>
      <c r="V136" s="145">
        <f>U136</f>
        <v>15197.1</v>
      </c>
      <c r="W136" s="145">
        <f>SUM(Q136:V136)</f>
        <v>91182.6</v>
      </c>
      <c r="X136" s="156">
        <v>2020</v>
      </c>
      <c r="Y136" s="104"/>
      <c r="Z136" s="104"/>
      <c r="AA136" s="104"/>
      <c r="AB136" s="104"/>
      <c r="AC136" s="104"/>
      <c r="AD136" s="104"/>
      <c r="AE136" s="104"/>
      <c r="AF136" s="104"/>
      <c r="AG136" s="104"/>
    </row>
    <row r="137" spans="1:33" s="112" customFormat="1" ht="35.25" customHeight="1" x14ac:dyDescent="0.25">
      <c r="A137" s="130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64" t="s">
        <v>156</v>
      </c>
      <c r="P137" s="27" t="s">
        <v>24</v>
      </c>
      <c r="Q137" s="114">
        <v>17444</v>
      </c>
      <c r="R137" s="114">
        <f>Q137</f>
        <v>17444</v>
      </c>
      <c r="S137" s="114">
        <f t="shared" ref="S137:V137" si="34">R137</f>
        <v>17444</v>
      </c>
      <c r="T137" s="114">
        <f t="shared" si="34"/>
        <v>17444</v>
      </c>
      <c r="U137" s="114">
        <f t="shared" si="34"/>
        <v>17444</v>
      </c>
      <c r="V137" s="114">
        <f t="shared" si="34"/>
        <v>17444</v>
      </c>
      <c r="W137" s="114">
        <f>U137</f>
        <v>17444</v>
      </c>
      <c r="X137" s="121">
        <v>2020</v>
      </c>
    </row>
    <row r="138" spans="1:33" s="112" customFormat="1" ht="45.75" customHeight="1" x14ac:dyDescent="0.25">
      <c r="A138" s="130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65" t="s">
        <v>163</v>
      </c>
      <c r="P138" s="61" t="s">
        <v>25</v>
      </c>
      <c r="Q138" s="65">
        <v>1</v>
      </c>
      <c r="R138" s="65">
        <v>1</v>
      </c>
      <c r="S138" s="65">
        <v>1</v>
      </c>
      <c r="T138" s="65">
        <v>1</v>
      </c>
      <c r="U138" s="65">
        <v>1</v>
      </c>
      <c r="V138" s="65">
        <v>1</v>
      </c>
      <c r="W138" s="67" t="s">
        <v>29</v>
      </c>
      <c r="X138" s="122">
        <v>2020</v>
      </c>
    </row>
    <row r="139" spans="1:33" s="112" customFormat="1" ht="33.75" customHeight="1" x14ac:dyDescent="0.25">
      <c r="A139" s="130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64" t="s">
        <v>132</v>
      </c>
      <c r="P139" s="27" t="s">
        <v>24</v>
      </c>
      <c r="Q139" s="114">
        <v>18300</v>
      </c>
      <c r="R139" s="114">
        <f>Q139/1.2</f>
        <v>15250</v>
      </c>
      <c r="S139" s="114">
        <f t="shared" ref="S139:V139" si="35">R139/1.2</f>
        <v>12708.333333333334</v>
      </c>
      <c r="T139" s="114">
        <f t="shared" si="35"/>
        <v>10590.277777777779</v>
      </c>
      <c r="U139" s="114">
        <f t="shared" si="35"/>
        <v>8825.2314814814836</v>
      </c>
      <c r="V139" s="114">
        <f t="shared" si="35"/>
        <v>7354.3595679012369</v>
      </c>
      <c r="W139" s="114">
        <f>SUM(Q139:V139)</f>
        <v>73028.202160493835</v>
      </c>
      <c r="X139" s="121">
        <v>2020</v>
      </c>
    </row>
    <row r="140" spans="1:33" s="112" customFormat="1" ht="45.75" customHeight="1" x14ac:dyDescent="0.25">
      <c r="A140" s="130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65" t="s">
        <v>164</v>
      </c>
      <c r="P140" s="61" t="s">
        <v>25</v>
      </c>
      <c r="Q140" s="65">
        <v>1</v>
      </c>
      <c r="R140" s="65">
        <v>1</v>
      </c>
      <c r="S140" s="65">
        <v>1</v>
      </c>
      <c r="T140" s="65">
        <v>1</v>
      </c>
      <c r="U140" s="65">
        <v>1</v>
      </c>
      <c r="V140" s="65">
        <v>1</v>
      </c>
      <c r="W140" s="67" t="s">
        <v>29</v>
      </c>
      <c r="X140" s="122">
        <v>2020</v>
      </c>
    </row>
    <row r="141" spans="1:33" s="112" customFormat="1" ht="33.75" customHeight="1" x14ac:dyDescent="0.25">
      <c r="A141" s="130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64" t="s">
        <v>133</v>
      </c>
      <c r="P141" s="27" t="s">
        <v>24</v>
      </c>
      <c r="Q141" s="114">
        <v>261</v>
      </c>
      <c r="R141" s="114">
        <f>Q141/1.08</f>
        <v>241.66666666666666</v>
      </c>
      <c r="S141" s="114">
        <f t="shared" ref="S141:V141" si="36">R141/1.08</f>
        <v>223.76543209876542</v>
      </c>
      <c r="T141" s="114">
        <f t="shared" si="36"/>
        <v>207.19021490626426</v>
      </c>
      <c r="U141" s="114">
        <f t="shared" si="36"/>
        <v>191.8427915798743</v>
      </c>
      <c r="V141" s="114">
        <f t="shared" si="36"/>
        <v>177.63221442580954</v>
      </c>
      <c r="W141" s="114">
        <f>SUM(Q141:V141)</f>
        <v>1303.09731967738</v>
      </c>
      <c r="X141" s="121">
        <v>2020</v>
      </c>
    </row>
    <row r="142" spans="1:33" s="112" customFormat="1" ht="33.75" customHeight="1" x14ac:dyDescent="0.25">
      <c r="A142" s="167"/>
      <c r="B142" s="167"/>
      <c r="C142" s="167"/>
      <c r="D142" s="167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8"/>
      <c r="P142" s="169"/>
      <c r="Q142" s="170"/>
      <c r="R142" s="170"/>
      <c r="S142" s="170"/>
      <c r="T142" s="170"/>
      <c r="U142" s="170"/>
      <c r="V142" s="170"/>
      <c r="W142" s="170"/>
      <c r="X142" s="171"/>
    </row>
    <row r="143" spans="1:33" x14ac:dyDescent="0.25">
      <c r="A143" s="104"/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5"/>
      <c r="P143" s="106"/>
      <c r="Q143" s="107"/>
      <c r="R143" s="107"/>
      <c r="S143" s="107"/>
      <c r="T143" s="108"/>
      <c r="U143" s="108"/>
      <c r="V143" s="108"/>
      <c r="W143" s="110"/>
      <c r="X143" s="109"/>
      <c r="Y143" s="104"/>
      <c r="Z143" s="104"/>
      <c r="AA143" s="104"/>
      <c r="AB143" s="104"/>
      <c r="AC143" s="104"/>
      <c r="AD143" s="104"/>
      <c r="AE143" s="104"/>
      <c r="AF143" s="104"/>
      <c r="AG143" s="104"/>
    </row>
    <row r="144" spans="1:33" s="112" customFormat="1" x14ac:dyDescent="0.25">
      <c r="O144" s="105"/>
      <c r="P144" s="106"/>
      <c r="Q144" s="107"/>
      <c r="R144" s="107"/>
      <c r="S144" s="107"/>
      <c r="T144" s="108"/>
      <c r="U144" s="108"/>
      <c r="V144" s="108"/>
      <c r="W144" s="110"/>
      <c r="X144" s="109"/>
    </row>
    <row r="145" spans="1:33" x14ac:dyDescent="0.25">
      <c r="A145" s="104"/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10" t="s">
        <v>144</v>
      </c>
      <c r="P145" s="108"/>
      <c r="Q145" s="108"/>
      <c r="R145" s="107"/>
      <c r="S145" s="107"/>
      <c r="T145" s="108"/>
      <c r="U145" s="108"/>
      <c r="V145" s="108"/>
      <c r="W145" s="110"/>
      <c r="X145" s="109"/>
      <c r="Y145" s="104"/>
      <c r="Z145" s="104"/>
      <c r="AA145" s="104"/>
      <c r="AB145" s="104"/>
      <c r="AC145" s="104"/>
      <c r="AD145" s="104"/>
      <c r="AE145" s="104"/>
      <c r="AF145" s="104"/>
      <c r="AG145" s="104"/>
    </row>
    <row r="146" spans="1:33" ht="31.5" x14ac:dyDescent="0.25">
      <c r="A146" s="104"/>
      <c r="B146" s="104"/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99" t="s">
        <v>111</v>
      </c>
      <c r="P146" s="108"/>
      <c r="Q146" s="108" t="s">
        <v>145</v>
      </c>
      <c r="R146" s="107"/>
      <c r="S146" s="107"/>
      <c r="T146" s="108"/>
      <c r="U146" s="108"/>
      <c r="V146" s="108"/>
      <c r="W146" s="110"/>
      <c r="X146" s="109"/>
      <c r="Y146" s="104"/>
      <c r="Z146" s="104"/>
      <c r="AA146" s="104"/>
      <c r="AB146" s="104"/>
      <c r="AC146" s="104"/>
      <c r="AD146" s="104"/>
      <c r="AE146" s="104"/>
      <c r="AF146" s="104"/>
      <c r="AG146" s="104"/>
    </row>
    <row r="147" spans="1:33" ht="21" x14ac:dyDescent="0.35">
      <c r="A147" s="100"/>
      <c r="B147" s="100"/>
      <c r="C147" s="100"/>
      <c r="D147" s="100"/>
      <c r="E147" s="100"/>
      <c r="F147" s="100"/>
      <c r="G147" s="100"/>
      <c r="H147" s="100"/>
      <c r="I147" s="100"/>
      <c r="J147" s="100"/>
      <c r="K147" s="90"/>
      <c r="L147" s="91"/>
      <c r="M147" s="91"/>
      <c r="N147" s="91"/>
      <c r="O147" s="92"/>
      <c r="P147" s="101"/>
      <c r="Q147" s="102"/>
      <c r="R147" s="102"/>
      <c r="S147" s="102"/>
      <c r="T147" s="103"/>
      <c r="U147" s="103"/>
      <c r="V147" s="103"/>
      <c r="W147" s="58"/>
      <c r="X147" s="103"/>
      <c r="Y147" s="100"/>
      <c r="Z147" s="100"/>
      <c r="AA147" s="100"/>
      <c r="AB147" s="100"/>
      <c r="AC147" s="100"/>
      <c r="AD147" s="100"/>
      <c r="AE147" s="100"/>
      <c r="AF147" s="100"/>
      <c r="AG147" s="100"/>
    </row>
    <row r="148" spans="1:33" ht="18.75" x14ac:dyDescent="0.25">
      <c r="O148" s="18"/>
      <c r="P148" s="37"/>
      <c r="Q148" s="107"/>
      <c r="R148" s="107"/>
      <c r="S148" s="119"/>
      <c r="T148" s="117"/>
      <c r="U148" s="117"/>
      <c r="V148" s="117"/>
      <c r="W148" s="118"/>
      <c r="X148" s="118"/>
    </row>
    <row r="149" spans="1:33" x14ac:dyDescent="0.25">
      <c r="O149" s="18"/>
      <c r="P149" s="37"/>
    </row>
    <row r="150" spans="1:33" x14ac:dyDescent="0.25">
      <c r="O150" s="18"/>
      <c r="P150" s="37"/>
    </row>
    <row r="151" spans="1:33" x14ac:dyDescent="0.25">
      <c r="O151" s="18"/>
      <c r="P151" s="37"/>
    </row>
    <row r="152" spans="1:33" x14ac:dyDescent="0.25">
      <c r="O152" s="18"/>
      <c r="P152" s="37"/>
    </row>
    <row r="153" spans="1:33" x14ac:dyDescent="0.25">
      <c r="O153" s="18"/>
      <c r="P153" s="37"/>
    </row>
    <row r="154" spans="1:33" x14ac:dyDescent="0.25">
      <c r="O154" s="18"/>
      <c r="P154" s="37"/>
    </row>
    <row r="155" spans="1:33" x14ac:dyDescent="0.25">
      <c r="O155" s="18"/>
      <c r="P155" s="37"/>
    </row>
    <row r="156" spans="1:33" x14ac:dyDescent="0.25">
      <c r="O156" s="18"/>
      <c r="P156" s="37"/>
    </row>
    <row r="157" spans="1:33" x14ac:dyDescent="0.25">
      <c r="O157" s="18"/>
      <c r="P157" s="37"/>
    </row>
    <row r="158" spans="1:33" x14ac:dyDescent="0.25">
      <c r="O158" s="18"/>
      <c r="P158" s="37"/>
    </row>
    <row r="159" spans="1:33" x14ac:dyDescent="0.25">
      <c r="O159" s="18"/>
      <c r="P159" s="37"/>
    </row>
    <row r="160" spans="1:33" x14ac:dyDescent="0.25">
      <c r="O160" s="18"/>
      <c r="P160" s="37"/>
    </row>
    <row r="161" spans="15:16" x14ac:dyDescent="0.25">
      <c r="O161" s="18"/>
      <c r="P161" s="37"/>
    </row>
    <row r="162" spans="15:16" x14ac:dyDescent="0.25">
      <c r="O162" s="18"/>
      <c r="P162" s="37"/>
    </row>
    <row r="163" spans="15:16" x14ac:dyDescent="0.25">
      <c r="O163" s="18"/>
      <c r="P163" s="37"/>
    </row>
    <row r="164" spans="15:16" x14ac:dyDescent="0.25">
      <c r="O164" s="18"/>
      <c r="P164" s="37"/>
    </row>
    <row r="165" spans="15:16" x14ac:dyDescent="0.25">
      <c r="O165" s="18"/>
      <c r="P165" s="37"/>
    </row>
    <row r="166" spans="15:16" x14ac:dyDescent="0.25">
      <c r="O166" s="18"/>
      <c r="P166" s="37"/>
    </row>
    <row r="167" spans="15:16" x14ac:dyDescent="0.25">
      <c r="O167" s="18"/>
      <c r="P167" s="37"/>
    </row>
    <row r="168" spans="15:16" x14ac:dyDescent="0.25">
      <c r="O168" s="18"/>
      <c r="P168" s="37"/>
    </row>
    <row r="169" spans="15:16" x14ac:dyDescent="0.25">
      <c r="O169" s="18"/>
      <c r="P169" s="37"/>
    </row>
    <row r="170" spans="15:16" x14ac:dyDescent="0.25">
      <c r="O170" s="18"/>
      <c r="P170" s="37"/>
    </row>
    <row r="171" spans="15:16" x14ac:dyDescent="0.25">
      <c r="O171" s="18"/>
      <c r="P171" s="37"/>
    </row>
    <row r="172" spans="15:16" x14ac:dyDescent="0.25">
      <c r="O172" s="18"/>
      <c r="P172" s="37"/>
    </row>
    <row r="173" spans="15:16" x14ac:dyDescent="0.25">
      <c r="O173" s="18"/>
      <c r="P173" s="37"/>
    </row>
    <row r="174" spans="15:16" x14ac:dyDescent="0.25">
      <c r="O174" s="18"/>
      <c r="P174" s="37"/>
    </row>
    <row r="175" spans="15:16" x14ac:dyDescent="0.25">
      <c r="O175" s="18"/>
      <c r="P175" s="37"/>
    </row>
    <row r="176" spans="15:16" x14ac:dyDescent="0.25">
      <c r="O176" s="18"/>
      <c r="P176" s="37"/>
    </row>
    <row r="177" spans="15:16" x14ac:dyDescent="0.25">
      <c r="O177" s="18"/>
      <c r="P177" s="37"/>
    </row>
    <row r="178" spans="15:16" x14ac:dyDescent="0.25">
      <c r="O178" s="18"/>
      <c r="P178" s="37"/>
    </row>
    <row r="179" spans="15:16" x14ac:dyDescent="0.25">
      <c r="O179" s="18"/>
      <c r="P179" s="37"/>
    </row>
    <row r="180" spans="15:16" x14ac:dyDescent="0.25">
      <c r="O180" s="18"/>
      <c r="P180" s="37"/>
    </row>
    <row r="181" spans="15:16" x14ac:dyDescent="0.25">
      <c r="O181" s="18"/>
      <c r="P181" s="37"/>
    </row>
    <row r="182" spans="15:16" x14ac:dyDescent="0.25">
      <c r="O182" s="18"/>
      <c r="P182" s="37"/>
    </row>
    <row r="183" spans="15:16" x14ac:dyDescent="0.25">
      <c r="O183" s="18"/>
    </row>
  </sheetData>
  <mergeCells count="17">
    <mergeCell ref="A8:P8"/>
    <mergeCell ref="T1:X1"/>
    <mergeCell ref="A2:X2"/>
    <mergeCell ref="A3:X3"/>
    <mergeCell ref="A4:X4"/>
    <mergeCell ref="A6:X6"/>
    <mergeCell ref="A5:U5"/>
    <mergeCell ref="W11:X11"/>
    <mergeCell ref="A12:C12"/>
    <mergeCell ref="D12:E12"/>
    <mergeCell ref="F12:G12"/>
    <mergeCell ref="H12:N12"/>
    <mergeCell ref="A9:P9"/>
    <mergeCell ref="A11:N11"/>
    <mergeCell ref="O11:O12"/>
    <mergeCell ref="P11:P12"/>
    <mergeCell ref="Q11:V11"/>
  </mergeCells>
  <pageMargins left="0.25" right="0.25" top="0.75" bottom="0.75" header="0.3" footer="0.3"/>
  <pageSetup paperSize="9" scale="64" orientation="landscape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Лист6 (2)</vt:lpstr>
      <vt:lpstr>'Лист6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Удовина</dc:creator>
  <cp:lastModifiedBy>inf_maleina</cp:lastModifiedBy>
  <cp:lastPrinted>2014-10-30T07:11:17Z</cp:lastPrinted>
  <dcterms:created xsi:type="dcterms:W3CDTF">2014-10-10T12:37:27Z</dcterms:created>
  <dcterms:modified xsi:type="dcterms:W3CDTF">2014-11-05T11:58:18Z</dcterms:modified>
</cp:coreProperties>
</file>